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A4C5D0C0-30CE-4E8D-9BAF-39937A79C201}" xr6:coauthVersionLast="47" xr6:coauthVersionMax="47" xr10:uidLastSave="{00000000-0000-0000-0000-000000000000}"/>
  <bookViews>
    <workbookView xWindow="-120" yWindow="-120" windowWidth="20730" windowHeight="11040" tabRatio="907" activeTab="6"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6" i="28" l="1"/>
  <c r="V16" i="28"/>
  <c r="S16" i="28"/>
  <c r="M16" i="28"/>
  <c r="O16" i="28" s="1"/>
  <c r="K16" i="28"/>
  <c r="AC15" i="28"/>
  <c r="V15" i="28"/>
  <c r="S15" i="28"/>
  <c r="M15" i="28"/>
  <c r="O15" i="28" s="1"/>
  <c r="K15" i="28"/>
  <c r="X17" i="2"/>
  <c r="V17" i="2"/>
  <c r="S17" i="2"/>
  <c r="M17" i="2"/>
  <c r="O17" i="2" s="1"/>
  <c r="K17" i="2"/>
  <c r="X16" i="2"/>
  <c r="V16" i="2"/>
  <c r="S16" i="2"/>
  <c r="M16" i="2"/>
  <c r="O16" i="2" s="1"/>
  <c r="K16" i="2"/>
  <c r="X15" i="2" l="1"/>
  <c r="V15" i="2"/>
  <c r="S15" i="2"/>
  <c r="M15" i="2"/>
  <c r="O15" i="2" s="1"/>
  <c r="K15" i="2"/>
  <c r="X15" i="34"/>
  <c r="U15" i="34"/>
  <c r="O15" i="34"/>
  <c r="Q15" i="34" s="1"/>
  <c r="M15" i="34"/>
  <c r="AD15" i="5"/>
  <c r="Z15" i="5"/>
  <c r="X15" i="5"/>
  <c r="U15" i="5"/>
  <c r="O15" i="5"/>
  <c r="Q15" i="5" s="1"/>
  <c r="M15" i="5"/>
  <c r="AC41" i="1" l="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P16" i="28" l="1"/>
  <c r="P15" i="28"/>
  <c r="P16" i="2"/>
  <c r="P17" i="2"/>
  <c r="R15" i="34"/>
  <c r="P15" i="2"/>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T15" i="28" l="1"/>
  <c r="T16" i="28"/>
  <c r="L15" i="28"/>
  <c r="L16" i="28"/>
  <c r="T17" i="2"/>
  <c r="L17" i="2"/>
  <c r="L16" i="2"/>
  <c r="T16" i="2"/>
  <c r="T15" i="2"/>
  <c r="L15" i="2"/>
  <c r="V15" i="34"/>
  <c r="N15" i="34"/>
  <c r="N15" i="5"/>
  <c r="V15" i="5"/>
  <c r="U17" i="1"/>
  <c r="N17" i="5"/>
  <c r="M17" i="1"/>
  <c r="V17" i="5"/>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7" i="2" l="1"/>
  <c r="AC16" i="2"/>
  <c r="AC15" i="2"/>
  <c r="AF15" i="5"/>
  <c r="AG13" i="5" s="1"/>
  <c r="H17" i="1" s="1"/>
  <c r="AD13" i="5"/>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<sst xmlns="http://schemas.openxmlformats.org/spreadsheetml/2006/main" count="4579" uniqueCount="889">
  <si>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</si>
  <si>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</si>
  <si>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</si>
  <si>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</si>
  <si>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</si>
  <si>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</si>
  <si>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</si>
  <si>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</si>
  <si>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</si>
  <si>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</si>
  <si>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</si>
  <si>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</si>
  <si>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</si>
  <si>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</si>
  <si>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</si>
  <si>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</si>
  <si>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</si>
  <si>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</si>
  <si>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</si>
  <si>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</si>
  <si>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</si>
  <si>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</si>
  <si>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</si>
  <si>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</si>
  <si>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</si>
  <si>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</si>
  <si>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</si>
  <si>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</si>
  <si>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</si>
  <si>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</si>
  <si>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</si>
  <si>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</si>
  <si>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</si>
  <si>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</si>
  <si>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</si>
  <si>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</si>
  <si>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</si>
  <si>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</si>
  <si>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</si>
  <si>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</si>
  <si>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</si>
  <si>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</si>
  <si>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</si>
  <si>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</si>
  <si>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</si>
  <si>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</si>
  <si>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</si>
  <si>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</si>
  <si>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</si>
  <si>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</si>
  <si>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</si>
  <si>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</si>
  <si>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</si>
  <si>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</si>
  <si>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</si>
  <si>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</si>
  <si>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</si>
  <si>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</si>
  <si>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</si>
  <si>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</si>
  <si>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</si>
  <si>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</si>
  <si>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</si>
  <si>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</si>
  <si>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</si>
  <si>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</si>
  <si>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</si>
  <si>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</si>
  <si>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</si>
  <si>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</si>
  <si>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</si>
  <si>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</si>
  <si>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</si>
  <si>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</si>
  <si>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</si>
  <si>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</si>
  <si>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</si>
  <si>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</si>
  <si>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</si>
  <si>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</si>
  <si>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</si>
  <si>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</si>
  <si>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</si>
  <si>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</si>
  <si>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</si>
  <si>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</si>
  <si>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</si>
  <si>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</si>
  <si>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</si>
  <si>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</si>
  <si>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</si>
  <si>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</si>
  <si>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</si>
  <si>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</si>
  <si>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</si>
  <si>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</si>
  <si>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</si>
  <si>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</si>
  <si>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</si>
  <si>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</si>
  <si>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</si>
  <si>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</si>
  <si>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</si>
  <si>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</si>
  <si>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</si>
  <si>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</si>
  <si>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</si>
  <si>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</si>
  <si>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</si>
  <si>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</si>
  <si>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</si>
  <si>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</si>
  <si>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</si>
  <si>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</si>
  <si>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</si>
  <si>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</si>
  <si>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</si>
  <si>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</si>
  <si>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</si>
  <si>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</si>
  <si>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</si>
  <si>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</si>
  <si>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</si>
  <si>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</si>
  <si>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</si>
  <si>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</si>
  <si>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</si>
  <si>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</si>
  <si>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</si>
  <si>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</si>
  <si>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</si>
  <si>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</si>
  <si>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</si>
  <si>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</si>
  <si>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</si>
  <si>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</si>
  <si>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</si>
  <si>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</si>
  <si>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</si>
  <si>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</si>
  <si>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</si>
  <si>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</si>
  <si>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</si>
  <si>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</si>
  <si>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</si>
  <si>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</si>
  <si>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</si>
  <si>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</si>
  <si>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</si>
  <si>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</si>
  <si>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</si>
  <si>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</si>
  <si>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</si>
  <si>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</si>
  <si>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</si>
  <si>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</si>
  <si>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</si>
  <si>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</si>
  <si>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</si>
  <si>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</si>
  <si>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</si>
  <si>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</si>
  <si>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</si>
  <si>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</si>
  <si>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</si>
  <si>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</si>
  <si>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</si>
  <si>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</si>
  <si>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</si>
  <si>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</si>
  <si>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</si>
  <si>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</si>
  <si>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</si>
  <si>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</si>
  <si>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</si>
  <si>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</si>
  <si>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</si>
  <si>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</si>
  <si>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</si>
  <si>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</si>
  <si>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</si>
  <si>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</si>
  <si>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</si>
  <si>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</si>
  <si>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</si>
  <si>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</si>
  <si>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</si>
  <si>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</si>
  <si>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</si>
  <si>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</si>
  <si>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</si>
  <si>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</si>
  <si>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</si>
  <si>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</si>
  <si>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</si>
  <si>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</si>
  <si>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</si>
  <si>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</si>
  <si>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</si>
  <si>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</si>
  <si>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</si>
  <si>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</si>
  <si>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</si>
  <si>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</si>
  <si>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</si>
  <si>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</si>
  <si>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</si>
  <si>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</si>
  <si>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</si>
  <si>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</si>
  <si>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</si>
  <si>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</si>
  <si>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</si>
  <si>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</si>
  <si>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</si>
  <si>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</si>
  <si>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</si>
  <si>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</si>
  <si>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</si>
  <si>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</si>
  <si>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</si>
  <si>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</si>
  <si>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</si>
  <si>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</si>
  <si>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</si>
  <si>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</si>
  <si>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</si>
  <si>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</si>
  <si>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</si>
  <si>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</si>
  <si>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</si>
  <si>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</si>
  <si>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</si>
  <si>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</si>
  <si>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</si>
  <si>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</si>
  <si>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</si>
  <si>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</si>
  <si>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</si>
  <si>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</si>
  <si>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</si>
  <si>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</si>
  <si>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</si>
  <si>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</si>
  <si>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</si>
  <si>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</si>
  <si>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</si>
  <si>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</si>
  <si>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</si>
  <si>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</si>
  <si>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</si>
  <si>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</si>
  <si>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</si>
  <si>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</si>
  <si>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</si>
  <si>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</si>
  <si>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</si>
  <si>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</si>
  <si>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</si>
  <si>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</si>
  <si>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</si>
  <si>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</si>
  <si>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</si>
  <si>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</si>
  <si>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</si>
  <si>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</si>
  <si>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</si>
  <si>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</si>
  <si>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</si>
  <si>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</si>
  <si>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</si>
  <si>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</si>
  <si>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</si>
  <si>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</si>
  <si>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</si>
  <si>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</si>
  <si>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</si>
  <si>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</si>
  <si>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</si>
  <si>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</si>
  <si>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</si>
  <si>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</si>
  <si>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</si>
  <si>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</si>
  <si>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</si>
  <si>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</si>
  <si>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</si>
  <si>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</si>
  <si>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</si>
  <si>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</si>
  <si>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</si>
  <si>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</si>
  <si>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</si>
  <si>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</si>
  <si>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</si>
  <si>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</si>
  <si>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</si>
  <si>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</si>
  <si>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</si>
  <si>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</si>
  <si>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</si>
  <si>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</si>
  <si>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</si>
  <si>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</si>
  <si>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</si>
  <si>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</si>
  <si>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</si>
  <si>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</si>
  <si>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</si>
  <si>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</si>
  <si>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</si>
  <si>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</si>
  <si>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</si>
  <si>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</si>
  <si>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</si>
  <si>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</si>
  <si>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</si>
  <si>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</si>
  <si>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</si>
  <si>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</si>
  <si>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</si>
  <si>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</si>
  <si>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</si>
  <si>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</si>
  <si>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</si>
  <si>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</si>
  <si>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</si>
  <si>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</si>
  <si>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</si>
  <si>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</si>
  <si>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</si>
  <si>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</si>
  <si>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</si>
  <si>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</si>
  <si>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</si>
  <si>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</si>
  <si>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</si>
  <si>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</si>
  <si>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</si>
  <si>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</si>
  <si>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</si>
  <si>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</si>
  <si>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</si>
  <si>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</si>
  <si>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</si>
  <si>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</si>
  <si>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</si>
  <si>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</si>
  <si>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</si>
  <si>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</si>
  <si>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</si>
  <si>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</si>
  <si>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</si>
  <si>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</si>
  <si>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</si>
  <si>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</si>
  <si>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</si>
  <si>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</si>
  <si>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</si>
  <si>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</si>
  <si>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</si>
  <si>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</si>
  <si>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</si>
  <si>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</si>
  <si>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</si>
  <si>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</si>
  <si>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</si>
  <si>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</si>
  <si>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</si>
  <si>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</si>
  <si>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</si>
  <si>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</si>
  <si>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</si>
  <si>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</si>
  <si>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</si>
  <si>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</si>
  <si>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</si>
  <si>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</si>
  <si>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</si>
  <si>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</si>
  <si>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</si>
  <si>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</si>
  <si>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</si>
  <si>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</si>
  <si>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</si>
  <si>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</si>
  <si>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</si>
  <si>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</si>
  <si>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</si>
  <si>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</si>
  <si>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</si>
  <si>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</si>
  <si>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</si>
  <si>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</si>
  <si>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</si>
  <si>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</si>
  <si>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</si>
  <si>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</si>
  <si>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</si>
  <si>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</si>
  <si>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</si>
  <si>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</si>
  <si>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</si>
  <si>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</si>
  <si>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</si>
  <si>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</si>
  <si>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</si>
  <si>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</si>
  <si>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</si>
  <si>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</si>
  <si>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</si>
  <si>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</si>
  <si>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</si>
  <si>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</si>
  <si>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</si>
  <si>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</si>
  <si>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</si>
  <si>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</si>
  <si>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</si>
  <si>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</si>
  <si>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</si>
  <si>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</si>
  <si>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</si>
  <si>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</si>
  <si>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</si>
  <si>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</si>
  <si>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</si>
  <si>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</si>
  <si>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</si>
  <si>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</si>
  <si>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</si>
  <si>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</si>
  <si>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</si>
  <si>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</si>
  <si>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</si>
  <si>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</si>
  <si>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</si>
  <si>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</si>
  <si>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</si>
  <si>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</si>
  <si>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</si>
  <si>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</si>
  <si>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</si>
  <si>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</si>
  <si>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</si>
  <si>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</si>
  <si>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</si>
  <si>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</si>
  <si>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</si>
  <si>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</si>
  <si>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</si>
  <si>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</si>
  <si>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</si>
  <si>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</si>
  <si>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</si>
  <si>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</si>
  <si>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</si>
  <si>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</si>
  <si>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</si>
  <si>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</si>
  <si>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</si>
  <si>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</si>
  <si>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</si>
  <si>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</si>
  <si>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</si>
  <si>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</si>
  <si>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</si>
  <si>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</si>
  <si>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</si>
  <si>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</si>
  <si>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</si>
  <si>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</si>
  <si>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</si>
  <si>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</si>
  <si>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</si>
  <si>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</si>
  <si>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</si>
  <si>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</si>
  <si>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</si>
  <si>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</si>
  <si>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</si>
  <si>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</si>
  <si>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</si>
  <si>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</si>
  <si>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</si>
  <si>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</si>
  <si>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</si>
  <si>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</si>
  <si>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</si>
  <si>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</si>
  <si>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</si>
  <si>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</si>
  <si>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</si>
  <si>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</si>
  <si>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</si>
  <si>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</si>
  <si>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</si>
  <si>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</si>
  <si>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</si>
  <si>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</si>
  <si>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</si>
  <si>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</si>
  <si>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</si>
  <si>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</si>
  <si>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</si>
  <si>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</si>
  <si>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</si>
  <si>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</si>
  <si>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</si>
  <si>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</si>
  <si>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</si>
  <si>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</si>
  <si>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</si>
  <si>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</si>
  <si>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</si>
  <si>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</si>
  <si>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</si>
  <si>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</si>
  <si>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</si>
  <si>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</si>
  <si>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</si>
  <si>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</si>
  <si>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</si>
  <si>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</si>
  <si>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</si>
  <si>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</si>
  <si>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</si>
  <si>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</si>
  <si>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</si>
  <si>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</si>
  <si>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</si>
  <si>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</si>
  <si>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</si>
  <si>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</si>
  <si>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</si>
  <si>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</si>
  <si>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</si>
  <si>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</si>
  <si>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</si>
  <si>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</si>
  <si>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</si>
  <si>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</si>
  <si>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</si>
  <si>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</si>
  <si>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</si>
  <si>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</si>
  <si>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</si>
  <si>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</si>
  <si>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</si>
  <si>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</si>
  <si>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</si>
  <si>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</si>
  <si>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</si>
  <si>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</si>
  <si>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</si>
  <si>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</si>
  <si>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</si>
  <si>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</si>
  <si>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</si>
  <si>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</si>
  <si>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</si>
  <si>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</si>
  <si>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</si>
  <si>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</si>
  <si>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</si>
  <si>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</si>
  <si>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</si>
  <si>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</si>
  <si>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</si>
  <si>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</si>
  <si>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</si>
  <si>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</si>
  <si>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</si>
  <si>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</si>
  <si>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</si>
  <si>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</si>
  <si>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</si>
  <si>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</si>
  <si>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</si>
  <si>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</si>
  <si>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</si>
  <si>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</si>
  <si>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</si>
  <si>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</si>
  <si>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</si>
  <si>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</si>
  <si>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</si>
  <si>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</si>
  <si>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</si>
  <si>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</si>
  <si>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</si>
  <si>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</si>
  <si>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</si>
  <si>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</si>
  <si>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</si>
  <si>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</si>
  <si>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</si>
  <si>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</si>
  <si>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</si>
  <si>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</si>
  <si>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</si>
  <si>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</si>
  <si>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</si>
  <si>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</si>
  <si>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</si>
  <si>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</si>
  <si>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</si>
  <si>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</si>
  <si>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</si>
  <si>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</si>
  <si>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</si>
  <si>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</si>
  <si>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</si>
  <si>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</si>
  <si>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</si>
  <si>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</si>
  <si>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</si>
  <si>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</si>
  <si>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</si>
  <si>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</si>
  <si>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</si>
  <si>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</si>
  <si>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</si>
  <si>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</si>
  <si>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</si>
  <si>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</si>
  <si>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</si>
  <si>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</si>
  <si>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</si>
  <si>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</si>
  <si>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</si>
  <si>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</si>
  <si>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</si>
  <si>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</si>
  <si>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</si>
  <si>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</si>
  <si>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</si>
  <si>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</si>
  <si>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</si>
  <si>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</si>
  <si>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</si>
  <si>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</si>
  <si>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</si>
  <si>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</si>
  <si>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</si>
  <si>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</si>
  <si>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</si>
  <si>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</si>
  <si>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</si>
  <si>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</si>
  <si>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</si>
  <si>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</si>
  <si>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</si>
  <si>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</si>
  <si>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</si>
  <si>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</si>
  <si>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</si>
  <si>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</si>
  <si>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</si>
  <si>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</si>
  <si>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</si>
  <si>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</si>
  <si>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</si>
  <si>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</si>
  <si>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</si>
  <si>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</si>
  <si>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</si>
  <si>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</si>
  <si>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</si>
  <si>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</si>
  <si>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</si>
  <si>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</si>
  <si>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</si>
  <si>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</si>
  <si>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</si>
  <si>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</si>
  <si>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</si>
  <si>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</si>
  <si>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</si>
  <si>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</si>
  <si>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</si>
  <si>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</si>
  <si>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</si>
  <si>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</si>
  <si>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</si>
  <si>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</si>
  <si>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</si>
  <si>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</si>
  <si>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</si>
  <si>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</si>
  <si>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</si>
  <si>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</si>
  <si>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</si>
  <si>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</si>
  <si>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</si>
  <si>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</si>
  <si>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</si>
  <si>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</si>
  <si>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</si>
  <si>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</si>
  <si>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</si>
  <si>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</si>
  <si>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</si>
  <si>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</si>
  <si>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</si>
  <si>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</si>
  <si>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</si>
  <si>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</si>
  <si>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</si>
  <si>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</si>
  <si>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</si>
  <si>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</si>
  <si>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</si>
  <si>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</si>
  <si>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</si>
  <si>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</si>
  <si>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</si>
  <si>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</si>
  <si>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</si>
  <si>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</si>
  <si>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</si>
  <si>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</si>
  <si>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</si>
  <si>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</si>
  <si>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</si>
  <si>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</si>
  <si>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</si>
  <si>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</si>
  <si>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</si>
  <si>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</si>
  <si>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</si>
  <si>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</si>
  <si>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</si>
  <si>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</si>
  <si>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</si>
  <si>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</si>
  <si>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</si>
  <si>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</si>
  <si>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</si>
  <si>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</si>
  <si>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</si>
  <si>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</si>
  <si>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</si>
  <si>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</si>
  <si>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</si>
  <si>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</si>
  <si>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</si>
  <si>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</si>
  <si>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</si>
  <si>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</si>
  <si>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</si>
  <si>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</si>
  <si>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</si>
  <si>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</si>
  <si>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</si>
  <si>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</si>
  <si>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</si>
  <si>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</si>
  <si>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</si>
  <si>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</si>
  <si>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</si>
  <si>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</si>
  <si>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</si>
  <si>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</si>
  <si>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</si>
  <si>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</si>
  <si>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</si>
  <si>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</si>
  <si>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</si>
  <si>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</si>
  <si>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</si>
  <si>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</si>
  <si>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</si>
  <si>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</si>
  <si>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</si>
  <si>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</si>
  <si>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</si>
  <si>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</si>
  <si>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</si>
  <si>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</si>
  <si>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</si>
  <si>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</si>
  <si>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</si>
  <si>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</si>
  <si>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</si>
  <si>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</si>
  <si>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</si>
  <si>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</si>
  <si>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</si>
  <si>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</si>
  <si>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</si>
  <si>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</si>
  <si>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</si>
  <si>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</si>
  <si>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</si>
  <si>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</si>
  <si>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</si>
  <si>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</si>
  <si>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</si>
  <si>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</si>
  <si>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</si>
  <si>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</si>
  <si>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</si>
  <si>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</si>
  <si>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</si>
  <si>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</si>
  <si>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</si>
  <si>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</si>
  <si>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</si>
  <si>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</si>
  <si>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</si>
  <si>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</si>
  <si>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</si>
  <si>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</si>
  <si>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</si>
  <si>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</si>
  <si>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</si>
  <si>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</si>
  <si>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</si>
  <si>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</si>
  <si>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</si>
  <si>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</si>
  <si>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</si>
  <si>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</si>
  <si>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</si>
  <si>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</si>
  <si>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</si>
  <si>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</si>
  <si>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</si>
  <si>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</si>
  <si>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</si>
  <si>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</si>
  <si>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</si>
  <si>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</si>
  <si>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</si>
  <si>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</si>
  <si>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</si>
  <si>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</si>
  <si>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</si>
  <si>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</si>
  <si>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</si>
  <si>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</si>
  <si>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</si>
  <si>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</si>
  <si>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</si>
  <si>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</si>
  <si>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</si>
  <si>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</si>
  <si>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</si>
  <si>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</si>
  <si>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</si>
  <si>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</si>
  <si>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</si>
  <si>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</si>
  <si>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</si>
  <si>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</si>
  <si>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</si>
  <si>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</si>
  <si>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</si>
  <si>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</si>
  <si>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</si>
  <si>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</si>
  <si>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IEFP</t>
  </si>
  <si>
    <t>507962</t>
  </si>
  <si>
    <t>NOTLISTED</t>
  </si>
  <si>
    <t>INE455H01013</t>
  </si>
  <si>
    <t>RAJATH FINANCE LIMITED</t>
  </si>
  <si>
    <t>30-06-2024</t>
  </si>
  <si>
    <t>9ANIUM TECH LLP</t>
  </si>
  <si>
    <t>AACFZ8757D</t>
  </si>
  <si>
    <t>GAUTAM SHAH</t>
  </si>
  <si>
    <t>BEENA MANISH SHAH</t>
  </si>
  <si>
    <t>SHUBHRA SINGH</t>
  </si>
  <si>
    <t>VISHWANATHAN IYER</t>
  </si>
  <si>
    <t>AAFPS1443J</t>
  </si>
  <si>
    <t>AZLPS2184H</t>
  </si>
  <si>
    <t>AUQPS0553C</t>
  </si>
  <si>
    <t>AAIPI7881H</t>
  </si>
  <si>
    <t>15-07-2022</t>
  </si>
  <si>
    <t>Bhavdeep Vajubhai Vala</t>
  </si>
  <si>
    <t>Hitesh Mansukhlal Bagdai</t>
  </si>
  <si>
    <t>Poonamben H. Bagdai</t>
  </si>
  <si>
    <t>ABCPB1365J</t>
  </si>
  <si>
    <t>ACNPB1978P</t>
  </si>
  <si>
    <t>ABZPB0359F</t>
  </si>
  <si>
    <t>Hemant Ratilal Shah</t>
  </si>
  <si>
    <t>Hiral Atul Gathani</t>
  </si>
  <si>
    <t>AJVPG9863D</t>
  </si>
  <si>
    <t>AMCPS0405P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</si>
</sst>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4">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8" borderId="15" xfId="0" applyNumberFormat="1" applyFill="1" applyBorder="1" applyAlignment="1" applyProtection="1">
      <alignment horizontal="center" vertical="center"/>
      <protection hidden="1"/>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Alignment="1" applyProtection="1">
      <alignment wrapText="1"/>
      <protection locked="0"/>
    </xf>
    <xf numFmtId="0" fontId="0" fillId="8" borderId="4" xfId="0" applyFill="1" applyBorder="1" applyAlignment="1" applyProtection="1">
      <alignment horizontal="right"/>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0" fontId="0" fillId="8" borderId="4" xfId="0" applyFill="1" applyBorder="1" applyProtection="1">
      <protection locked="0"/>
    </xf>
    <xf numFmtId="49" fontId="0" fillId="8" borderId="4" xfId="0" applyNumberFormat="1" applyFill="1" applyBorder="1" applyProtection="1">
      <protection locked="0"/>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0" fontId="0" fillId="12" borderId="4" xfId="0" applyFill="1" applyBorder="1" applyAlignment="1">
      <alignment wrapText="1"/>
    </xf>
    <xf numFmtId="0" fontId="0" fillId="13" borderId="4" xfId="0" applyFill="1" applyBorder="1" applyAlignment="1">
      <alignment horizontal="right"/>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2" fontId="0" fillId="4" borderId="4" xfId="2" applyNumberFormat="1" applyFont="1" applyFill="1" applyBorder="1" applyAlignment="1">
      <alignment horizontal="center" vertical="center" wrapText="1"/>
    </xf>
    <xf numFmtId="0" fontId="1" fillId="6" borderId="34" xfId="0" applyFont="1" applyFill="1" applyBorder="1" applyAlignment="1">
      <alignment horizontal="center" vertical="center"/>
    </xf>
    <xf numFmtId="0" fontId="1" fillId="6" borderId="36" xfId="0" applyFont="1" applyFill="1" applyBorder="1" applyAlignment="1">
      <alignment horizontal="center" vertical="center"/>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4" borderId="4" xfId="0" applyFont="1" applyFill="1" applyBorder="1" applyAlignment="1">
      <alignment horizontal="right"/>
    </xf>
    <xf numFmtId="0" fontId="1" fillId="4" borderId="4" xfId="0" applyFont="1" applyFill="1" applyBorder="1" applyAlignment="1">
      <alignment horizontal="right" wrapText="1"/>
    </xf>
    <xf numFmtId="0" fontId="1" fillId="4" borderId="20" xfId="0" applyFont="1" applyFill="1" applyBorder="1" applyAlignment="1">
      <alignment horizontal="right" wrapText="1"/>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1" fontId="0" fillId="4" borderId="4"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8" borderId="34" xfId="0" applyFont="1" applyFill="1" applyBorder="1" applyAlignment="1">
      <alignment horizontal="center" vertical="center"/>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0" fillId="11" borderId="28" xfId="0" applyFill="1" applyBorder="1" applyAlignment="1">
      <alignment horizontal="center"/>
    </xf>
    <xf numFmtId="0" fontId="0" fillId="11" borderId="60" xfId="0" applyFill="1" applyBorder="1" applyAlignment="1">
      <alignment horizontal="center"/>
    </xf>
    <xf numFmtId="0" fontId="0" fillId="11" borderId="29"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0" fillId="4" borderId="4" xfId="0" applyFill="1" applyBorder="1" applyAlignment="1">
      <alignment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0" fillId="19" borderId="12" xfId="0" applyFill="1" applyBorder="1" applyAlignment="1">
      <alignment horizontal="center"/>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47625</xdr:colOff>
          <xdr:row>14</xdr:row>
          <xdr:rowOff>47625</xdr:rowOff>
        </xdr:from>
        <xdr:to>
          <xdr:col>27</xdr:col>
          <xdr:colOff>1047750</xdr:colOff>
          <xdr:row>14</xdr:row>
          <xdr:rowOff>209550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9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9153" name="Button 1" hidden="1">
              <a:extLst>
                <a:ext uri="{63B3BB69-23CF-44E3-9099-C40C66FF867C}">
                  <a14:compatExt spid="_x0000_s49153"/>
                </a:ext>
                <a:ext uri="{FF2B5EF4-FFF2-40B4-BE49-F238E27FC236}">
                  <a16:creationId xmlns:a16="http://schemas.microsoft.com/office/drawing/2014/main" id="{00000000-0008-0000-2D00-000001C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9154" name="Button 2" hidden="1">
              <a:extLst>
                <a:ext uri="{63B3BB69-23CF-44E3-9099-C40C66FF867C}">
                  <a14:compatExt spid="_x0000_s49154"/>
                </a:ext>
                <a:ext uri="{FF2B5EF4-FFF2-40B4-BE49-F238E27FC236}">
                  <a16:creationId xmlns:a16="http://schemas.microsoft.com/office/drawing/2014/main" id="{00000000-0008-0000-2D00-000002C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47625</xdr:colOff>
          <xdr:row>14</xdr:row>
          <xdr:rowOff>47625</xdr:rowOff>
        </xdr:from>
        <xdr:to>
          <xdr:col>25</xdr:col>
          <xdr:colOff>1047750</xdr:colOff>
          <xdr:row>14</xdr:row>
          <xdr:rowOff>209550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3100-00000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47625</xdr:colOff>
          <xdr:row>14</xdr:row>
          <xdr:rowOff>47625</xdr:rowOff>
        </xdr:from>
        <xdr:to>
          <xdr:col>25</xdr:col>
          <xdr:colOff>1047750</xdr:colOff>
          <xdr:row>14</xdr:row>
          <xdr:rowOff>209550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2" t="s">
        <v>396</v>
      </c>
      <c r="F6" s="413"/>
      <c r="G6" s="413"/>
      <c r="H6" s="413"/>
      <c r="I6" s="414"/>
    </row>
    <row r="7" spans="4:10">
      <c r="E7" s="214" t="s">
        <v>397</v>
      </c>
      <c r="F7" s="415" t="s">
        <v>398</v>
      </c>
      <c r="G7" s="416"/>
      <c r="H7" s="416"/>
      <c r="I7" s="417"/>
    </row>
    <row r="8" spans="4:10">
      <c r="E8" s="214" t="s">
        <v>399</v>
      </c>
      <c r="F8" s="415" t="s">
        <v>400</v>
      </c>
      <c r="G8" s="418"/>
      <c r="H8" s="418"/>
      <c r="I8" s="419"/>
    </row>
    <row r="9" spans="4:10">
      <c r="E9" s="214" t="s">
        <v>401</v>
      </c>
      <c r="F9" s="415" t="s">
        <v>402</v>
      </c>
      <c r="G9" s="418"/>
      <c r="H9" s="418"/>
      <c r="I9" s="419"/>
    </row>
    <row r="10" spans="4:10">
      <c r="E10" s="214" t="s">
        <v>403</v>
      </c>
      <c r="F10" s="415" t="s">
        <v>582</v>
      </c>
      <c r="G10" s="418"/>
      <c r="H10" s="418"/>
      <c r="I10" s="419"/>
    </row>
    <row r="11" spans="4:10">
      <c r="E11" s="214" t="s">
        <v>581</v>
      </c>
      <c r="F11" s="415" t="s">
        <v>431</v>
      </c>
      <c r="G11" s="418"/>
      <c r="H11" s="418"/>
      <c r="I11" s="419"/>
    </row>
    <row r="12" spans="4:10">
      <c r="E12" s="214" t="s">
        <v>585</v>
      </c>
      <c r="F12" s="415" t="s">
        <v>586</v>
      </c>
      <c r="G12" s="418"/>
      <c r="H12" s="418"/>
      <c r="I12" s="419"/>
    </row>
    <row r="13" spans="4:10">
      <c r="I13" s="213"/>
    </row>
    <row r="14" spans="4:10">
      <c r="I14" s="213"/>
    </row>
    <row r="15" spans="4:10">
      <c r="D15" s="420" t="s">
        <v>404</v>
      </c>
      <c r="E15" s="421"/>
      <c r="F15" s="421"/>
      <c r="G15" s="421"/>
      <c r="H15" s="421"/>
      <c r="I15" s="421"/>
      <c r="J15" s="422"/>
    </row>
    <row r="16" spans="4:10" ht="27.75" customHeight="1">
      <c r="D16" s="423" t="s">
        <v>405</v>
      </c>
      <c r="E16" s="423"/>
      <c r="F16" s="423"/>
      <c r="G16" s="423"/>
      <c r="H16" s="423"/>
      <c r="I16" s="423"/>
      <c r="J16" s="423"/>
    </row>
    <row r="17" spans="4:10" ht="45" customHeight="1">
      <c r="D17" s="424" t="s">
        <v>406</v>
      </c>
      <c r="E17" s="424"/>
      <c r="F17" s="424"/>
      <c r="G17" s="424"/>
      <c r="H17" s="424"/>
      <c r="I17" s="424"/>
      <c r="J17" s="424"/>
    </row>
    <row r="18" spans="4:10">
      <c r="D18" s="215"/>
      <c r="E18" s="215"/>
      <c r="F18" s="215"/>
      <c r="G18" s="215"/>
      <c r="H18" s="215"/>
      <c r="I18" s="216"/>
      <c r="J18" s="215"/>
    </row>
    <row r="19" spans="4:10">
      <c r="I19" s="213"/>
    </row>
    <row r="20" spans="4:10" ht="15.75">
      <c r="D20" s="403" t="s">
        <v>407</v>
      </c>
      <c r="E20" s="404"/>
      <c r="F20" s="404"/>
      <c r="G20" s="404"/>
      <c r="H20" s="404"/>
      <c r="I20" s="404"/>
      <c r="J20" s="405"/>
    </row>
    <row r="21" spans="4:10" ht="18" customHeight="1">
      <c r="D21" s="425" t="s">
        <v>408</v>
      </c>
      <c r="E21" s="426"/>
      <c r="F21" s="426"/>
      <c r="G21" s="426"/>
      <c r="H21" s="426"/>
      <c r="I21" s="426"/>
      <c r="J21" s="427"/>
    </row>
    <row r="22" spans="4:10" ht="16.5" customHeight="1">
      <c r="D22" s="428" t="s">
        <v>409</v>
      </c>
      <c r="E22" s="429"/>
      <c r="F22" s="429"/>
      <c r="G22" s="429"/>
      <c r="H22" s="429"/>
      <c r="I22" s="429"/>
      <c r="J22" s="430"/>
    </row>
    <row r="23" spans="4:10" ht="16.5" customHeight="1">
      <c r="D23" s="389" t="s">
        <v>410</v>
      </c>
      <c r="E23" s="390"/>
      <c r="F23" s="390"/>
      <c r="G23" s="390"/>
      <c r="H23" s="390"/>
      <c r="I23" s="390"/>
      <c r="J23" s="391"/>
    </row>
    <row r="24" spans="4:10" ht="18.75" customHeight="1">
      <c r="D24" s="389" t="s">
        <v>411</v>
      </c>
      <c r="E24" s="390"/>
      <c r="F24" s="390"/>
      <c r="G24" s="390"/>
      <c r="H24" s="390"/>
      <c r="I24" s="390"/>
      <c r="J24" s="391"/>
    </row>
    <row r="25" spans="4:10" ht="28.5" customHeight="1">
      <c r="D25" s="392" t="s">
        <v>412</v>
      </c>
      <c r="E25" s="393"/>
      <c r="F25" s="393"/>
      <c r="G25" s="393"/>
      <c r="H25" s="393"/>
      <c r="I25" s="393"/>
      <c r="J25" s="394"/>
    </row>
    <row r="26" spans="4:10">
      <c r="I26" s="213"/>
    </row>
    <row r="27" spans="4:10">
      <c r="I27" s="213"/>
    </row>
    <row r="28" spans="4:10" ht="15.75">
      <c r="D28" s="409" t="s">
        <v>413</v>
      </c>
      <c r="E28" s="410"/>
      <c r="F28" s="410"/>
      <c r="G28" s="410"/>
      <c r="H28" s="410"/>
      <c r="I28" s="410"/>
      <c r="J28" s="411"/>
    </row>
    <row r="29" spans="4:10">
      <c r="D29" s="217">
        <v>1</v>
      </c>
      <c r="E29" s="401" t="s">
        <v>414</v>
      </c>
      <c r="F29" s="402"/>
      <c r="G29" s="402"/>
      <c r="H29" s="402"/>
      <c r="I29" s="402"/>
      <c r="J29" s="220" t="s">
        <v>415</v>
      </c>
    </row>
    <row r="30" spans="4:10">
      <c r="D30" s="217">
        <v>2</v>
      </c>
      <c r="E30" s="401" t="s">
        <v>432</v>
      </c>
      <c r="F30" s="402"/>
      <c r="G30" s="402"/>
      <c r="H30" s="402"/>
      <c r="I30" s="402"/>
      <c r="J30" s="220" t="s">
        <v>432</v>
      </c>
    </row>
    <row r="31" spans="4:10">
      <c r="D31" s="217">
        <v>3</v>
      </c>
      <c r="E31" s="401" t="s">
        <v>433</v>
      </c>
      <c r="F31" s="402"/>
      <c r="G31" s="402"/>
      <c r="H31" s="402"/>
      <c r="I31" s="402"/>
      <c r="J31" s="220" t="s">
        <v>433</v>
      </c>
    </row>
    <row r="32" spans="4:10">
      <c r="D32" s="217">
        <v>4</v>
      </c>
      <c r="E32" s="401" t="s">
        <v>434</v>
      </c>
      <c r="F32" s="402"/>
      <c r="G32" s="402"/>
      <c r="H32" s="402"/>
      <c r="I32" s="402"/>
      <c r="J32" s="220" t="s">
        <v>434</v>
      </c>
    </row>
    <row r="33" spans="4:10">
      <c r="D33" s="217">
        <v>5</v>
      </c>
      <c r="E33" s="401" t="s">
        <v>847</v>
      </c>
      <c r="F33" s="402"/>
      <c r="G33" s="402"/>
      <c r="H33" s="402"/>
      <c r="I33" s="402"/>
      <c r="J33" s="220" t="s">
        <v>847</v>
      </c>
    </row>
    <row r="34" spans="4:10">
      <c r="D34" s="218"/>
      <c r="E34" s="218"/>
      <c r="F34" s="218"/>
      <c r="G34" s="218"/>
      <c r="H34" s="218"/>
      <c r="I34" s="219"/>
      <c r="J34" s="218"/>
    </row>
    <row r="35" spans="4:10">
      <c r="D35" s="218"/>
      <c r="E35" s="218"/>
      <c r="F35" s="218"/>
      <c r="G35" s="218"/>
      <c r="H35" s="218"/>
      <c r="I35" s="219"/>
      <c r="J35" s="218"/>
    </row>
    <row r="36" spans="4:10" ht="15.75">
      <c r="D36" s="403" t="s">
        <v>579</v>
      </c>
      <c r="E36" s="404"/>
      <c r="F36" s="404"/>
      <c r="G36" s="404"/>
      <c r="H36" s="404"/>
      <c r="I36" s="404"/>
      <c r="J36" s="405"/>
    </row>
    <row r="37" spans="4:10" ht="30" customHeight="1">
      <c r="D37" s="406" t="s">
        <v>580</v>
      </c>
      <c r="E37" s="407"/>
      <c r="F37" s="407"/>
      <c r="G37" s="407"/>
      <c r="H37" s="407"/>
      <c r="I37" s="407"/>
      <c r="J37" s="408"/>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403" t="s">
        <v>583</v>
      </c>
      <c r="E41" s="404"/>
      <c r="F41" s="404"/>
      <c r="G41" s="404"/>
      <c r="H41" s="404"/>
      <c r="I41" s="404"/>
      <c r="J41" s="405"/>
    </row>
    <row r="42" spans="4:10" ht="60" customHeight="1">
      <c r="D42" s="435" t="s">
        <v>435</v>
      </c>
      <c r="E42" s="436"/>
      <c r="F42" s="436"/>
      <c r="G42" s="436"/>
      <c r="H42" s="436"/>
      <c r="I42" s="436"/>
      <c r="J42" s="437"/>
    </row>
    <row r="43" spans="4:10" ht="49.5" customHeight="1">
      <c r="D43" s="438" t="s">
        <v>416</v>
      </c>
      <c r="E43" s="439"/>
      <c r="F43" s="439"/>
      <c r="G43" s="439"/>
      <c r="H43" s="439"/>
      <c r="I43" s="439"/>
      <c r="J43" s="440"/>
    </row>
    <row r="44" spans="4:10" ht="53.25" customHeight="1">
      <c r="D44" s="438" t="s">
        <v>417</v>
      </c>
      <c r="E44" s="439"/>
      <c r="F44" s="439"/>
      <c r="G44" s="439"/>
      <c r="H44" s="439"/>
      <c r="I44" s="439"/>
      <c r="J44" s="440"/>
    </row>
    <row r="45" spans="4:10" ht="30" customHeight="1">
      <c r="D45" s="425" t="s">
        <v>418</v>
      </c>
      <c r="E45" s="441"/>
      <c r="F45" s="441"/>
      <c r="G45" s="441"/>
      <c r="H45" s="441"/>
      <c r="I45" s="441"/>
      <c r="J45" s="442"/>
    </row>
    <row r="46" spans="4:10" ht="56.25" customHeight="1">
      <c r="D46" s="395" t="s">
        <v>419</v>
      </c>
      <c r="E46" s="396"/>
      <c r="F46" s="396"/>
      <c r="G46" s="396"/>
      <c r="H46" s="396"/>
      <c r="I46" s="396"/>
      <c r="J46" s="397"/>
    </row>
    <row r="47" spans="4:10" ht="84.75" customHeight="1">
      <c r="D47" s="395" t="s">
        <v>420</v>
      </c>
      <c r="E47" s="396"/>
      <c r="F47" s="396"/>
      <c r="G47" s="396"/>
      <c r="H47" s="396"/>
      <c r="I47" s="396"/>
      <c r="J47" s="397"/>
    </row>
    <row r="48" spans="4:10" ht="61.5" customHeight="1">
      <c r="D48" s="398" t="s">
        <v>421</v>
      </c>
      <c r="E48" s="399"/>
      <c r="F48" s="399"/>
      <c r="G48" s="399"/>
      <c r="H48" s="399"/>
      <c r="I48" s="399"/>
      <c r="J48" s="400"/>
    </row>
    <row r="49" spans="4:10">
      <c r="I49" s="213"/>
    </row>
    <row r="50" spans="4:10">
      <c r="I50" s="213"/>
    </row>
    <row r="51" spans="4:10" ht="15.75">
      <c r="D51" s="409" t="s">
        <v>584</v>
      </c>
      <c r="E51" s="410"/>
      <c r="F51" s="410"/>
      <c r="G51" s="410"/>
      <c r="H51" s="410"/>
      <c r="I51" s="410"/>
      <c r="J51" s="411"/>
    </row>
    <row r="52" spans="4:10" ht="20.100000000000001" customHeight="1">
      <c r="D52" s="432" t="s">
        <v>422</v>
      </c>
      <c r="E52" s="432"/>
      <c r="F52" s="432"/>
      <c r="G52" s="432"/>
      <c r="H52" s="432"/>
      <c r="I52" s="432"/>
      <c r="J52" s="432"/>
    </row>
    <row r="53" spans="4:10" ht="20.100000000000001" customHeight="1">
      <c r="D53" s="432" t="s">
        <v>423</v>
      </c>
      <c r="E53" s="432"/>
      <c r="F53" s="432"/>
      <c r="G53" s="432"/>
      <c r="H53" s="432"/>
      <c r="I53" s="432"/>
      <c r="J53" s="432"/>
    </row>
    <row r="54" spans="4:10" ht="20.100000000000001" customHeight="1">
      <c r="D54" s="432" t="s">
        <v>424</v>
      </c>
      <c r="E54" s="432"/>
      <c r="F54" s="432"/>
      <c r="G54" s="432"/>
      <c r="H54" s="432"/>
      <c r="I54" s="432"/>
      <c r="J54" s="432"/>
    </row>
    <row r="55" spans="4:10" ht="42" customHeight="1">
      <c r="D55" s="432" t="s">
        <v>425</v>
      </c>
      <c r="E55" s="432"/>
      <c r="F55" s="432"/>
      <c r="G55" s="432"/>
      <c r="H55" s="432"/>
      <c r="I55" s="432"/>
      <c r="J55" s="432"/>
    </row>
    <row r="56" spans="4:10" ht="38.25" customHeight="1">
      <c r="D56" s="432" t="s">
        <v>426</v>
      </c>
      <c r="E56" s="432"/>
      <c r="F56" s="432"/>
      <c r="G56" s="432"/>
      <c r="H56" s="432"/>
      <c r="I56" s="432"/>
      <c r="J56" s="432"/>
    </row>
    <row r="57" spans="4:10" ht="38.25" customHeight="1">
      <c r="D57" s="433" t="s">
        <v>427</v>
      </c>
      <c r="E57" s="432"/>
      <c r="F57" s="432"/>
      <c r="G57" s="432"/>
      <c r="H57" s="432"/>
      <c r="I57" s="432"/>
      <c r="J57" s="432"/>
    </row>
    <row r="58" spans="4:10" ht="38.25" customHeight="1">
      <c r="D58" s="433" t="s">
        <v>428</v>
      </c>
      <c r="E58" s="432"/>
      <c r="F58" s="432"/>
      <c r="G58" s="432"/>
      <c r="H58" s="432"/>
      <c r="I58" s="432"/>
      <c r="J58" s="432"/>
    </row>
    <row r="59" spans="4:10" ht="25.5" customHeight="1">
      <c r="D59" s="434" t="s">
        <v>429</v>
      </c>
      <c r="E59" s="431"/>
      <c r="F59" s="431"/>
      <c r="G59" s="431"/>
      <c r="H59" s="431"/>
      <c r="I59" s="431"/>
      <c r="J59" s="431"/>
    </row>
    <row r="60" spans="4:10" ht="27.75" customHeight="1">
      <c r="D60" s="431" t="s">
        <v>430</v>
      </c>
      <c r="E60" s="431"/>
      <c r="F60" s="431"/>
      <c r="G60" s="431"/>
      <c r="H60" s="431"/>
      <c r="I60" s="431"/>
      <c r="J60" s="431"/>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sheet="1" objects="1" scenarios="1"/>
  <mergeCells count="42">
    <mergeCell ref="D53:J53"/>
    <mergeCell ref="D41:J41"/>
    <mergeCell ref="D42:J42"/>
    <mergeCell ref="D43:J43"/>
    <mergeCell ref="D44:J44"/>
    <mergeCell ref="D45:J45"/>
    <mergeCell ref="D46:J46"/>
    <mergeCell ref="D51:J51"/>
    <mergeCell ref="D52:J52"/>
    <mergeCell ref="D60:J60"/>
    <mergeCell ref="D54:J54"/>
    <mergeCell ref="D55:J55"/>
    <mergeCell ref="D56:J56"/>
    <mergeCell ref="D57:J57"/>
    <mergeCell ref="D58:J58"/>
    <mergeCell ref="D59:J59"/>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24:J24"/>
    <mergeCell ref="D25:J25"/>
    <mergeCell ref="D47:J47"/>
    <mergeCell ref="D48:J48"/>
    <mergeCell ref="E31:I31"/>
    <mergeCell ref="E32:I32"/>
    <mergeCell ref="D36:J36"/>
    <mergeCell ref="D37:J37"/>
    <mergeCell ref="D28:J28"/>
    <mergeCell ref="E29:I29"/>
    <mergeCell ref="E30:I30"/>
    <mergeCell ref="E33:I33"/>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E17" sqref="E17"/>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2" t="s">
        <v>119</v>
      </c>
      <c r="E9" s="454" t="s">
        <v>34</v>
      </c>
      <c r="F9" s="454"/>
      <c r="G9" s="532" t="s">
        <v>118</v>
      </c>
      <c r="H9" s="454" t="s">
        <v>1</v>
      </c>
      <c r="I9" s="454" t="s">
        <v>368</v>
      </c>
      <c r="J9" s="454" t="s">
        <v>3</v>
      </c>
      <c r="K9" s="454" t="s">
        <v>4</v>
      </c>
      <c r="L9" s="454" t="s">
        <v>5</v>
      </c>
      <c r="M9" s="454" t="s">
        <v>6</v>
      </c>
      <c r="N9" s="454" t="s">
        <v>7</v>
      </c>
      <c r="O9" s="454" t="s">
        <v>8</v>
      </c>
      <c r="P9" s="454"/>
      <c r="Q9" s="454"/>
      <c r="R9" s="454"/>
      <c r="S9" s="454" t="s">
        <v>9</v>
      </c>
      <c r="T9" s="532" t="s">
        <v>447</v>
      </c>
      <c r="U9" s="532" t="s">
        <v>116</v>
      </c>
      <c r="V9" s="454" t="s">
        <v>89</v>
      </c>
      <c r="W9" s="454" t="s">
        <v>12</v>
      </c>
      <c r="X9" s="454"/>
      <c r="Y9" s="454" t="s">
        <v>13</v>
      </c>
      <c r="Z9" s="454"/>
      <c r="AA9" s="454" t="s">
        <v>14</v>
      </c>
      <c r="AB9" s="454" t="s">
        <v>441</v>
      </c>
      <c r="AC9" s="532" t="s">
        <v>459</v>
      </c>
      <c r="AD9"/>
      <c r="AV9" t="s">
        <v>34</v>
      </c>
    </row>
    <row r="10" spans="4:53" ht="31.5" customHeight="1">
      <c r="D10" s="467"/>
      <c r="E10" s="454"/>
      <c r="F10" s="454"/>
      <c r="G10" s="467"/>
      <c r="H10" s="454"/>
      <c r="I10" s="454"/>
      <c r="J10" s="454"/>
      <c r="K10" s="454"/>
      <c r="L10" s="454"/>
      <c r="M10" s="454"/>
      <c r="N10" s="454"/>
      <c r="O10" s="454" t="s">
        <v>15</v>
      </c>
      <c r="P10" s="454"/>
      <c r="Q10" s="454"/>
      <c r="R10" s="454" t="s">
        <v>16</v>
      </c>
      <c r="S10" s="454"/>
      <c r="T10" s="467"/>
      <c r="U10" s="467"/>
      <c r="V10" s="454"/>
      <c r="W10" s="454"/>
      <c r="X10" s="454"/>
      <c r="Y10" s="454"/>
      <c r="Z10" s="454"/>
      <c r="AA10" s="454"/>
      <c r="AB10" s="454"/>
      <c r="AC10" s="467"/>
      <c r="AD10"/>
      <c r="AV10" t="s">
        <v>379</v>
      </c>
    </row>
    <row r="11" spans="4:53" ht="78.75" customHeight="1">
      <c r="D11" s="453"/>
      <c r="E11" s="454"/>
      <c r="F11" s="454"/>
      <c r="G11" s="453"/>
      <c r="H11" s="454"/>
      <c r="I11" s="454"/>
      <c r="J11" s="454"/>
      <c r="K11" s="454"/>
      <c r="L11" s="454"/>
      <c r="M11" s="454"/>
      <c r="N11" s="454"/>
      <c r="O11" s="27" t="s">
        <v>17</v>
      </c>
      <c r="P11" s="27" t="s">
        <v>18</v>
      </c>
      <c r="Q11" s="27" t="s">
        <v>19</v>
      </c>
      <c r="R11" s="454"/>
      <c r="S11" s="454"/>
      <c r="T11" s="453"/>
      <c r="U11" s="453"/>
      <c r="V11" s="454"/>
      <c r="W11" s="27" t="s">
        <v>20</v>
      </c>
      <c r="X11" s="27" t="s">
        <v>21</v>
      </c>
      <c r="Y11" s="27" t="s">
        <v>20</v>
      </c>
      <c r="Z11" s="27" t="s">
        <v>21</v>
      </c>
      <c r="AA11" s="454"/>
      <c r="AB11" s="454"/>
      <c r="AC11" s="453"/>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67" t="s">
        <v>440</v>
      </c>
      <c r="F15" s="368"/>
      <c r="G15" s="368" t="s">
        <v>868</v>
      </c>
      <c r="H15" s="38" t="s">
        <v>869</v>
      </c>
      <c r="I15" s="38">
        <v>1</v>
      </c>
      <c r="J15" s="38">
        <v>2950055</v>
      </c>
      <c r="K15" s="38"/>
      <c r="L15" s="38"/>
      <c r="M15" s="366">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66" t="str">
        <f>+IFERROR(IF(COUNT(S15:T15),ROUND(SUM(S15:T15),0),""),"")</f>
        <v/>
      </c>
      <c r="V15" s="186">
        <f>+IFERROR(IF(COUNT(M15,U15),ROUND(SUM(U15,M15)/SUM('Shareholding Pattern'!$L$78,'Shareholding Pattern'!$T$78)*100,2),""),0)</f>
        <v>73.75</v>
      </c>
      <c r="W15" s="38"/>
      <c r="X15" s="186" t="str">
        <f>+IFERROR(IF(COUNT(W15),ROUND(SUM(W15)/SUM(M15)*100,2),""),0)</f>
        <v/>
      </c>
      <c r="Y15" s="38"/>
      <c r="Z15" s="186" t="str">
        <f>+IFERROR(IF(COUNT(Y15),ROUND(SUM(Y15)/SUM(M15)*100,2),""),0)</f>
        <v/>
      </c>
      <c r="AA15" s="369">
        <v>2950055</v>
      </c>
      <c r="AB15" s="228"/>
      <c r="AC15" s="262" t="s">
        <v>461</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password="F884" sheet="1" objects="1" scenarios="1"/>
  <sortState xmlns:xlrd2="http://schemas.microsoft.com/office/spreadsheetml/2017/richdata2" ref="G15:AA20">
    <sortCondition ref="AA15"/>
  </sortState>
  <mergeCells count="23">
    <mergeCell ref="AC9:AC11"/>
    <mergeCell ref="T9:T11"/>
    <mergeCell ref="U9:U11"/>
    <mergeCell ref="O10:Q10"/>
    <mergeCell ref="R10:R11"/>
    <mergeCell ref="S9:S11"/>
    <mergeCell ref="O9:R9"/>
    <mergeCell ref="AB9:AB11"/>
    <mergeCell ref="W9:X10"/>
    <mergeCell ref="Y9:Z10"/>
    <mergeCell ref="AA9:AA11"/>
    <mergeCell ref="V9:V11"/>
    <mergeCell ref="D9:D11"/>
    <mergeCell ref="I9:I11"/>
    <mergeCell ref="E9:E11"/>
    <mergeCell ref="F9:F11"/>
    <mergeCell ref="H9:H11"/>
    <mergeCell ref="G9:G11"/>
    <mergeCell ref="J9:J11"/>
    <mergeCell ref="K9:K11"/>
    <mergeCell ref="L9:L11"/>
    <mergeCell ref="M9:M11"/>
    <mergeCell ref="N9:N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opentextblock">
                <anchor moveWithCells="1" sizeWithCells="1">
                  <from>
                    <xdr:col>27</xdr:col>
                    <xdr:colOff>47625</xdr:colOff>
                    <xdr:row>14</xdr:row>
                    <xdr:rowOff>47625</xdr:rowOff>
                  </from>
                  <to>
                    <xdr:col>27</xdr:col>
                    <xdr:colOff>1047750</xdr:colOff>
                    <xdr:row>14</xdr:row>
                    <xdr:rowOff>209550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855</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13</v>
      </c>
      <c r="X9" s="454"/>
      <c r="Y9" s="454" t="s">
        <v>14</v>
      </c>
      <c r="Z9" s="454" t="s">
        <v>441</v>
      </c>
      <c r="AA9" s="532" t="s">
        <v>459</v>
      </c>
    </row>
    <row r="10" spans="2: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row>
    <row r="11" spans="2: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13</v>
      </c>
      <c r="X9" s="454"/>
      <c r="Y9" s="454" t="s">
        <v>14</v>
      </c>
      <c r="Z9" s="454" t="s">
        <v>441</v>
      </c>
      <c r="AA9" s="532" t="s">
        <v>459</v>
      </c>
    </row>
    <row r="10" spans="5: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row>
    <row r="11" spans="5: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password="F884"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13</v>
      </c>
      <c r="X9" s="454"/>
      <c r="Y9" s="454" t="s">
        <v>14</v>
      </c>
      <c r="Z9" s="454" t="s">
        <v>441</v>
      </c>
      <c r="AA9" s="532" t="s">
        <v>459</v>
      </c>
      <c r="AR9" t="s">
        <v>338</v>
      </c>
    </row>
    <row r="10" spans="5: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c r="AR10" t="s">
        <v>339</v>
      </c>
    </row>
    <row r="11" spans="5: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K9:K11"/>
    <mergeCell ref="L9:L11"/>
    <mergeCell ref="M9:P9"/>
    <mergeCell ref="Q9:Q11"/>
    <mergeCell ref="AA9:AA11"/>
    <mergeCell ref="Z9:Z11"/>
    <mergeCell ref="E9:E11"/>
    <mergeCell ref="U9:V10"/>
    <mergeCell ref="W9:X10"/>
    <mergeCell ref="Y9:Y11"/>
    <mergeCell ref="F9:F11"/>
    <mergeCell ref="G9:G11"/>
    <mergeCell ref="H9:H11"/>
    <mergeCell ref="I9:I11"/>
    <mergeCell ref="T9:T11"/>
    <mergeCell ref="S9:S11"/>
    <mergeCell ref="M10:O10"/>
    <mergeCell ref="P10:P11"/>
    <mergeCell ref="R9:R11"/>
    <mergeCell ref="J9:J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13</v>
      </c>
      <c r="X9" s="454"/>
      <c r="Y9" s="454" t="s">
        <v>14</v>
      </c>
      <c r="Z9" s="454" t="s">
        <v>441</v>
      </c>
      <c r="AA9" s="532" t="s">
        <v>459</v>
      </c>
      <c r="AR9" t="s">
        <v>338</v>
      </c>
    </row>
    <row r="10" spans="5: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c r="AR10" t="s">
        <v>339</v>
      </c>
    </row>
    <row r="11" spans="5: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2" t="s">
        <v>119</v>
      </c>
      <c r="E9" s="454" t="s">
        <v>34</v>
      </c>
      <c r="F9" s="454"/>
      <c r="G9" s="532" t="s">
        <v>118</v>
      </c>
      <c r="H9" s="454" t="s">
        <v>1</v>
      </c>
      <c r="I9" s="454" t="s">
        <v>368</v>
      </c>
      <c r="J9" s="454" t="s">
        <v>3</v>
      </c>
      <c r="K9" s="454" t="s">
        <v>4</v>
      </c>
      <c r="L9" s="454" t="s">
        <v>5</v>
      </c>
      <c r="M9" s="454" t="s">
        <v>6</v>
      </c>
      <c r="N9" s="454" t="s">
        <v>7</v>
      </c>
      <c r="O9" s="454" t="s">
        <v>8</v>
      </c>
      <c r="P9" s="454"/>
      <c r="Q9" s="454"/>
      <c r="R9" s="454"/>
      <c r="S9" s="454" t="s">
        <v>9</v>
      </c>
      <c r="T9" s="532" t="s">
        <v>447</v>
      </c>
      <c r="U9" s="532" t="s">
        <v>116</v>
      </c>
      <c r="V9" s="454" t="s">
        <v>89</v>
      </c>
      <c r="W9" s="454" t="s">
        <v>12</v>
      </c>
      <c r="X9" s="454"/>
      <c r="Y9" s="454" t="s">
        <v>13</v>
      </c>
      <c r="Z9" s="454"/>
      <c r="AA9" s="454" t="s">
        <v>14</v>
      </c>
      <c r="AB9" s="454" t="s">
        <v>441</v>
      </c>
      <c r="AC9" s="532" t="s">
        <v>459</v>
      </c>
      <c r="AD9"/>
      <c r="AV9" t="s">
        <v>34</v>
      </c>
    </row>
    <row r="10" spans="4:53" ht="31.5" customHeight="1">
      <c r="D10" s="467"/>
      <c r="E10" s="454"/>
      <c r="F10" s="454"/>
      <c r="G10" s="467"/>
      <c r="H10" s="454"/>
      <c r="I10" s="454"/>
      <c r="J10" s="454"/>
      <c r="K10" s="454"/>
      <c r="L10" s="454"/>
      <c r="M10" s="454"/>
      <c r="N10" s="454"/>
      <c r="O10" s="454" t="s">
        <v>15</v>
      </c>
      <c r="P10" s="454"/>
      <c r="Q10" s="454"/>
      <c r="R10" s="454" t="s">
        <v>16</v>
      </c>
      <c r="S10" s="454"/>
      <c r="T10" s="467"/>
      <c r="U10" s="467"/>
      <c r="V10" s="454"/>
      <c r="W10" s="454"/>
      <c r="X10" s="454"/>
      <c r="Y10" s="454"/>
      <c r="Z10" s="454"/>
      <c r="AA10" s="454"/>
      <c r="AB10" s="454"/>
      <c r="AC10" s="467"/>
      <c r="AD10"/>
      <c r="AV10" t="s">
        <v>379</v>
      </c>
    </row>
    <row r="11" spans="4:53" ht="78.75" customHeight="1">
      <c r="D11" s="453"/>
      <c r="E11" s="454"/>
      <c r="F11" s="454"/>
      <c r="G11" s="453"/>
      <c r="H11" s="454"/>
      <c r="I11" s="454"/>
      <c r="J11" s="454"/>
      <c r="K11" s="454"/>
      <c r="L11" s="454"/>
      <c r="M11" s="454"/>
      <c r="N11" s="454"/>
      <c r="O11" s="27" t="s">
        <v>17</v>
      </c>
      <c r="P11" s="27" t="s">
        <v>18</v>
      </c>
      <c r="Q11" s="27" t="s">
        <v>19</v>
      </c>
      <c r="R11" s="454"/>
      <c r="S11" s="454"/>
      <c r="T11" s="453"/>
      <c r="U11" s="453"/>
      <c r="V11" s="454"/>
      <c r="W11" s="27" t="s">
        <v>20</v>
      </c>
      <c r="X11" s="27" t="s">
        <v>21</v>
      </c>
      <c r="Y11" s="27" t="s">
        <v>20</v>
      </c>
      <c r="Z11" s="27" t="s">
        <v>21</v>
      </c>
      <c r="AA11" s="454"/>
      <c r="AB11" s="454"/>
      <c r="AC11" s="453"/>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password="F884" sheet="1" objects="1" scenarios="1"/>
  <mergeCells count="23">
    <mergeCell ref="AC9:AC11"/>
    <mergeCell ref="V9:V11"/>
    <mergeCell ref="T9:T11"/>
    <mergeCell ref="U9:U11"/>
    <mergeCell ref="O10:Q10"/>
    <mergeCell ref="S9:S11"/>
    <mergeCell ref="R10:R11"/>
    <mergeCell ref="AB9:AB11"/>
    <mergeCell ref="W9:X10"/>
    <mergeCell ref="Y9:Z10"/>
    <mergeCell ref="AA9:AA11"/>
    <mergeCell ref="O9:R9"/>
    <mergeCell ref="D9:D11"/>
    <mergeCell ref="E9:E11"/>
    <mergeCell ref="F9:F11"/>
    <mergeCell ref="H9:H11"/>
    <mergeCell ref="I9:I11"/>
    <mergeCell ref="G9:G11"/>
    <mergeCell ref="J9:J11"/>
    <mergeCell ref="K9:K11"/>
    <mergeCell ref="L9:L11"/>
    <mergeCell ref="M9:M11"/>
    <mergeCell ref="N9:N11"/>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Q9" t="s">
        <v>346</v>
      </c>
    </row>
    <row r="10" spans="5:43"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Q10" t="s">
        <v>336</v>
      </c>
    </row>
    <row r="11" spans="5:43"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Q11" t="s">
        <v>347</v>
      </c>
    </row>
    <row r="12" spans="5:43" ht="20.100000000000001" customHeight="1">
      <c r="E12" s="8" t="s">
        <v>679</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5" workbookViewId="0">
      <selection activeCell="D6" sqref="D6"/>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4" t="s">
        <v>90</v>
      </c>
      <c r="F5" s="445"/>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78" t="s">
        <v>576</v>
      </c>
      <c r="G15" s="169"/>
      <c r="I15" s="206"/>
      <c r="S15" s="206"/>
    </row>
    <row r="16" spans="5:24" ht="22.5" customHeight="1">
      <c r="E16" s="15" t="s">
        <v>227</v>
      </c>
      <c r="F16" s="365" t="str">
        <f>IF(F13=S1,M7,IF(F13=S2,M8,IF(F13=S3,M9,IF(F13=S4,M8,IF(F13=S5,M8,"")))))</f>
        <v>Regulation 31 (1) (b)</v>
      </c>
    </row>
    <row r="17" spans="4:6" s="17" customFormat="1" ht="28.5" customHeight="1">
      <c r="E17" s="15" t="s">
        <v>645</v>
      </c>
      <c r="F17" s="239" t="s">
        <v>104</v>
      </c>
    </row>
    <row r="18" spans="4:6" s="17" customFormat="1" ht="21" hidden="1">
      <c r="E18" s="443"/>
      <c r="F18" s="443"/>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password="F884"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Q9" t="s">
        <v>346</v>
      </c>
    </row>
    <row r="10" spans="5:43"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Q10" t="s">
        <v>336</v>
      </c>
    </row>
    <row r="11" spans="5:43"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Q11" t="s">
        <v>347</v>
      </c>
    </row>
    <row r="12" spans="5:43" ht="30" customHeight="1">
      <c r="E12" s="8" t="s">
        <v>680</v>
      </c>
      <c r="F12" s="43" t="s">
        <v>647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X9:X11"/>
    <mergeCell ref="M10:O10"/>
    <mergeCell ref="P10:P11"/>
    <mergeCell ref="R9:R11"/>
    <mergeCell ref="U9:V10"/>
    <mergeCell ref="W9:W11"/>
    <mergeCell ref="T9:T11"/>
    <mergeCell ref="S9:S11"/>
    <mergeCell ref="J9:J11"/>
    <mergeCell ref="K9:K11"/>
    <mergeCell ref="L9:L11"/>
    <mergeCell ref="M9:P9"/>
    <mergeCell ref="Q9:Q11"/>
    <mergeCell ref="E9:E11"/>
    <mergeCell ref="F9:F11"/>
    <mergeCell ref="G9:G11"/>
    <mergeCell ref="H9:H11"/>
    <mergeCell ref="I9:I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706</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30"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30"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30" s="6" customFormat="1" ht="20.100000000000001" customHeight="1">
      <c r="E12" s="8" t="s">
        <v>703</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704</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30"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30"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30"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30"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30"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79" t="s">
        <v>104</v>
      </c>
      <c r="H9" s="379" t="s">
        <v>104</v>
      </c>
      <c r="I9" s="379" t="s">
        <v>104</v>
      </c>
      <c r="M9">
        <v>1</v>
      </c>
      <c r="N9">
        <v>1</v>
      </c>
      <c r="O9">
        <v>1</v>
      </c>
      <c r="P9">
        <v>1</v>
      </c>
      <c r="R9" t="s">
        <v>495</v>
      </c>
      <c r="S9" t="s">
        <v>496</v>
      </c>
      <c r="T9" t="s">
        <v>497</v>
      </c>
      <c r="U9" t="s">
        <v>498</v>
      </c>
    </row>
    <row r="10" spans="1:21" ht="20.100000000000001" customHeight="1">
      <c r="D10" s="23">
        <v>2</v>
      </c>
      <c r="E10" s="265" t="s">
        <v>109</v>
      </c>
      <c r="F10" s="172" t="s">
        <v>104</v>
      </c>
      <c r="G10" s="380" t="s">
        <v>104</v>
      </c>
      <c r="H10" s="380" t="s">
        <v>104</v>
      </c>
      <c r="I10" s="380" t="s">
        <v>104</v>
      </c>
      <c r="M10">
        <v>1</v>
      </c>
      <c r="N10">
        <v>1</v>
      </c>
      <c r="O10">
        <v>1</v>
      </c>
      <c r="P10">
        <v>1</v>
      </c>
      <c r="R10" t="s">
        <v>499</v>
      </c>
      <c r="S10" t="s">
        <v>500</v>
      </c>
      <c r="T10" t="s">
        <v>501</v>
      </c>
      <c r="U10" t="s">
        <v>502</v>
      </c>
    </row>
    <row r="11" spans="1:21" ht="20.100000000000001" customHeight="1">
      <c r="D11" s="23">
        <v>3</v>
      </c>
      <c r="E11" s="265" t="s">
        <v>110</v>
      </c>
      <c r="F11" s="172" t="s">
        <v>104</v>
      </c>
      <c r="G11" s="380" t="s">
        <v>104</v>
      </c>
      <c r="H11" s="380" t="s">
        <v>104</v>
      </c>
      <c r="I11" s="380" t="s">
        <v>104</v>
      </c>
      <c r="M11">
        <v>1</v>
      </c>
      <c r="N11">
        <v>1</v>
      </c>
      <c r="O11">
        <v>1</v>
      </c>
      <c r="P11">
        <v>1</v>
      </c>
      <c r="R11" t="s">
        <v>503</v>
      </c>
      <c r="S11" t="s">
        <v>504</v>
      </c>
      <c r="T11" t="s">
        <v>505</v>
      </c>
      <c r="U11" t="s">
        <v>506</v>
      </c>
    </row>
    <row r="12" spans="1:21" ht="30">
      <c r="D12" s="23">
        <v>4</v>
      </c>
      <c r="E12" s="265" t="s">
        <v>111</v>
      </c>
      <c r="F12" s="172" t="s">
        <v>104</v>
      </c>
      <c r="G12" s="380" t="s">
        <v>104</v>
      </c>
      <c r="H12" s="380" t="s">
        <v>104</v>
      </c>
      <c r="I12" s="380" t="s">
        <v>104</v>
      </c>
      <c r="M12">
        <v>1</v>
      </c>
      <c r="N12">
        <v>1</v>
      </c>
      <c r="O12">
        <v>1</v>
      </c>
      <c r="P12">
        <v>1</v>
      </c>
      <c r="R12" t="s">
        <v>507</v>
      </c>
      <c r="S12" t="s">
        <v>508</v>
      </c>
      <c r="T12" t="s">
        <v>509</v>
      </c>
      <c r="U12" t="s">
        <v>510</v>
      </c>
    </row>
    <row r="13" spans="1:21" ht="21.75" customHeight="1">
      <c r="D13" s="23">
        <v>5</v>
      </c>
      <c r="E13" s="265" t="s">
        <v>112</v>
      </c>
      <c r="F13" s="172" t="s">
        <v>104</v>
      </c>
      <c r="G13" s="380" t="s">
        <v>104</v>
      </c>
      <c r="H13" s="381" t="s">
        <v>104</v>
      </c>
      <c r="I13" s="381" t="s">
        <v>104</v>
      </c>
      <c r="M13">
        <v>1</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82" t="s">
        <v>104</v>
      </c>
      <c r="H14" s="383"/>
      <c r="I14" s="384"/>
      <c r="M14" s="17">
        <v>1</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85" t="s">
        <v>104</v>
      </c>
      <c r="H15" s="386" t="s">
        <v>104</v>
      </c>
      <c r="I15" s="386" t="s">
        <v>104</v>
      </c>
      <c r="M15" s="17">
        <v>1</v>
      </c>
      <c r="N15" s="17">
        <v>1</v>
      </c>
      <c r="O15" s="17">
        <v>1</v>
      </c>
      <c r="P15" s="17">
        <v>1</v>
      </c>
      <c r="R15" s="17" t="s">
        <v>519</v>
      </c>
      <c r="S15" s="17" t="s">
        <v>520</v>
      </c>
      <c r="T15" s="17" t="s">
        <v>521</v>
      </c>
      <c r="U15" s="17" t="s">
        <v>522</v>
      </c>
    </row>
    <row r="16" spans="1:21" ht="21" customHeight="1">
      <c r="D16" s="24">
        <v>8</v>
      </c>
      <c r="E16" s="267" t="s">
        <v>599</v>
      </c>
      <c r="F16" s="310" t="s">
        <v>93</v>
      </c>
      <c r="G16" s="446"/>
      <c r="H16" s="447"/>
      <c r="I16" s="448"/>
      <c r="R16" s="169" t="s">
        <v>599</v>
      </c>
    </row>
  </sheetData>
  <sheetProtection password="F884"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697</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84</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696</v>
      </c>
      <c r="F12" s="71" t="s">
        <v>659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6" customFormat="1" ht="20.100000000000001" customHeight="1">
      <c r="E12" s="8" t="s">
        <v>682</v>
      </c>
      <c r="F12" s="71" t="s">
        <v>692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H9:H11"/>
    <mergeCell ref="E9:E11"/>
    <mergeCell ref="F9:F11"/>
    <mergeCell ref="G9:G11"/>
    <mergeCell ref="K9:K11"/>
    <mergeCell ref="I9:I11"/>
    <mergeCell ref="J9:J11"/>
    <mergeCell ref="L9:L11"/>
    <mergeCell ref="M9:P9"/>
    <mergeCell ref="U9:V10"/>
    <mergeCell ref="T9:T11"/>
    <mergeCell ref="R9:R11"/>
    <mergeCell ref="S9:S11"/>
    <mergeCell ref="M10:O10"/>
    <mergeCell ref="Y9:AA9"/>
    <mergeCell ref="Y10:AA10"/>
    <mergeCell ref="Q9:Q11"/>
    <mergeCell ref="P10:P11"/>
    <mergeCell ref="X9:X11"/>
    <mergeCell ref="W9:W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4" t="s">
        <v>1</v>
      </c>
      <c r="I9" s="532" t="s">
        <v>368</v>
      </c>
      <c r="J9" s="454" t="s">
        <v>3</v>
      </c>
      <c r="K9" s="454" t="s">
        <v>4</v>
      </c>
      <c r="L9" s="454" t="s">
        <v>5</v>
      </c>
      <c r="M9" s="454" t="s">
        <v>6</v>
      </c>
      <c r="N9" s="454" t="s">
        <v>7</v>
      </c>
      <c r="O9" s="454" t="s">
        <v>8</v>
      </c>
      <c r="P9" s="454"/>
      <c r="Q9" s="454"/>
      <c r="R9" s="454"/>
      <c r="S9" s="454" t="s">
        <v>9</v>
      </c>
      <c r="T9" s="532" t="s">
        <v>447</v>
      </c>
      <c r="U9" s="532" t="s">
        <v>120</v>
      </c>
      <c r="V9" s="454" t="s">
        <v>89</v>
      </c>
      <c r="W9" s="454" t="s">
        <v>12</v>
      </c>
      <c r="X9" s="454"/>
      <c r="Y9" s="454" t="s">
        <v>14</v>
      </c>
      <c r="Z9" s="454" t="s">
        <v>441</v>
      </c>
      <c r="AA9" s="523" t="s">
        <v>707</v>
      </c>
      <c r="AB9" s="524"/>
      <c r="AC9" s="525"/>
      <c r="AG9" t="s">
        <v>348</v>
      </c>
      <c r="AV9" t="s">
        <v>34</v>
      </c>
    </row>
    <row r="10" spans="4:57" ht="31.5" customHeight="1">
      <c r="D10" s="467"/>
      <c r="E10" s="467"/>
      <c r="F10" s="467"/>
      <c r="G10" s="467"/>
      <c r="H10" s="454"/>
      <c r="I10" s="467"/>
      <c r="J10" s="454"/>
      <c r="K10" s="454"/>
      <c r="L10" s="454"/>
      <c r="M10" s="454"/>
      <c r="N10" s="454"/>
      <c r="O10" s="454" t="s">
        <v>15</v>
      </c>
      <c r="P10" s="454"/>
      <c r="Q10" s="454"/>
      <c r="R10" s="454" t="s">
        <v>16</v>
      </c>
      <c r="S10" s="454"/>
      <c r="T10" s="467"/>
      <c r="U10" s="498"/>
      <c r="V10" s="454"/>
      <c r="W10" s="454"/>
      <c r="X10" s="454"/>
      <c r="Y10" s="454"/>
      <c r="Z10" s="454"/>
      <c r="AA10" s="461" t="s">
        <v>708</v>
      </c>
      <c r="AB10" s="462"/>
      <c r="AC10" s="463"/>
      <c r="AG10" t="s">
        <v>339</v>
      </c>
      <c r="AV10" t="s">
        <v>379</v>
      </c>
    </row>
    <row r="11" spans="4:57" ht="45">
      <c r="D11" s="453"/>
      <c r="E11" s="453"/>
      <c r="F11" s="453"/>
      <c r="G11" s="453"/>
      <c r="H11" s="454"/>
      <c r="I11" s="453"/>
      <c r="J11" s="454"/>
      <c r="K11" s="454"/>
      <c r="L11" s="454"/>
      <c r="M11" s="454"/>
      <c r="N11" s="454"/>
      <c r="O11" s="27" t="s">
        <v>17</v>
      </c>
      <c r="P11" s="27" t="s">
        <v>18</v>
      </c>
      <c r="Q11" s="27" t="s">
        <v>19</v>
      </c>
      <c r="R11" s="454"/>
      <c r="S11" s="454"/>
      <c r="T11" s="453"/>
      <c r="U11" s="499"/>
      <c r="V11" s="454"/>
      <c r="W11" s="27" t="s">
        <v>20</v>
      </c>
      <c r="X11" s="27" t="s">
        <v>21</v>
      </c>
      <c r="Y11" s="454"/>
      <c r="Z11" s="454"/>
      <c r="AA11" s="55" t="s">
        <v>709</v>
      </c>
      <c r="AB11" s="55" t="s">
        <v>710</v>
      </c>
      <c r="AC11" s="55" t="s">
        <v>711</v>
      </c>
      <c r="AG11" t="s">
        <v>344</v>
      </c>
    </row>
    <row r="12" spans="4:57" ht="15.75">
      <c r="D12" s="8" t="s">
        <v>695</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I9:I11"/>
    <mergeCell ref="D9:D11"/>
    <mergeCell ref="E9:E11"/>
    <mergeCell ref="F9:F11"/>
    <mergeCell ref="G9:G11"/>
    <mergeCell ref="H9:H11"/>
    <mergeCell ref="J9:J11"/>
    <mergeCell ref="K9:K11"/>
    <mergeCell ref="L9:L11"/>
    <mergeCell ref="M9:M11"/>
    <mergeCell ref="N9:N11"/>
    <mergeCell ref="AA9:AC9"/>
    <mergeCell ref="AA10:AC10"/>
    <mergeCell ref="Z9:Z11"/>
    <mergeCell ref="O10:Q10"/>
    <mergeCell ref="R10:R11"/>
    <mergeCell ref="S9:S11"/>
    <mergeCell ref="T9:T11"/>
    <mergeCell ref="U9:U11"/>
    <mergeCell ref="V9:V11"/>
    <mergeCell ref="W9:X10"/>
    <mergeCell ref="Y9:Y11"/>
    <mergeCell ref="O9:R9"/>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4" t="s">
        <v>1</v>
      </c>
      <c r="I9" s="532" t="s">
        <v>368</v>
      </c>
      <c r="J9" s="454" t="s">
        <v>3</v>
      </c>
      <c r="K9" s="454" t="s">
        <v>4</v>
      </c>
      <c r="L9" s="454" t="s">
        <v>5</v>
      </c>
      <c r="M9" s="454" t="s">
        <v>6</v>
      </c>
      <c r="N9" s="454" t="s">
        <v>7</v>
      </c>
      <c r="O9" s="454" t="s">
        <v>8</v>
      </c>
      <c r="P9" s="454"/>
      <c r="Q9" s="454"/>
      <c r="R9" s="454"/>
      <c r="S9" s="454" t="s">
        <v>9</v>
      </c>
      <c r="T9" s="532" t="s">
        <v>447</v>
      </c>
      <c r="U9" s="532" t="s">
        <v>120</v>
      </c>
      <c r="V9" s="454" t="s">
        <v>89</v>
      </c>
      <c r="W9" s="454" t="s">
        <v>12</v>
      </c>
      <c r="X9" s="454"/>
      <c r="Y9" s="454" t="s">
        <v>14</v>
      </c>
      <c r="Z9" s="454" t="s">
        <v>441</v>
      </c>
      <c r="AA9" s="523" t="s">
        <v>707</v>
      </c>
      <c r="AB9" s="524"/>
      <c r="AC9" s="525"/>
      <c r="AG9" t="s">
        <v>348</v>
      </c>
      <c r="AV9" t="s">
        <v>34</v>
      </c>
    </row>
    <row r="10" spans="4:57" ht="31.5" customHeight="1">
      <c r="D10" s="467"/>
      <c r="E10" s="467"/>
      <c r="F10" s="467"/>
      <c r="G10" s="467"/>
      <c r="H10" s="454"/>
      <c r="I10" s="467"/>
      <c r="J10" s="454"/>
      <c r="K10" s="454"/>
      <c r="L10" s="454"/>
      <c r="M10" s="454"/>
      <c r="N10" s="454"/>
      <c r="O10" s="454" t="s">
        <v>15</v>
      </c>
      <c r="P10" s="454"/>
      <c r="Q10" s="454"/>
      <c r="R10" s="454" t="s">
        <v>16</v>
      </c>
      <c r="S10" s="454"/>
      <c r="T10" s="467"/>
      <c r="U10" s="498"/>
      <c r="V10" s="454"/>
      <c r="W10" s="454"/>
      <c r="X10" s="454"/>
      <c r="Y10" s="454"/>
      <c r="Z10" s="454"/>
      <c r="AA10" s="461" t="s">
        <v>708</v>
      </c>
      <c r="AB10" s="462"/>
      <c r="AC10" s="463"/>
      <c r="AG10" t="s">
        <v>339</v>
      </c>
      <c r="AV10" t="s">
        <v>379</v>
      </c>
    </row>
    <row r="11" spans="4:57" ht="45">
      <c r="D11" s="453"/>
      <c r="E11" s="453"/>
      <c r="F11" s="453"/>
      <c r="G11" s="453"/>
      <c r="H11" s="454"/>
      <c r="I11" s="453"/>
      <c r="J11" s="454"/>
      <c r="K11" s="454"/>
      <c r="L11" s="454"/>
      <c r="M11" s="454"/>
      <c r="N11" s="454"/>
      <c r="O11" s="27" t="s">
        <v>17</v>
      </c>
      <c r="P11" s="27" t="s">
        <v>18</v>
      </c>
      <c r="Q11" s="27" t="s">
        <v>19</v>
      </c>
      <c r="R11" s="454"/>
      <c r="S11" s="454"/>
      <c r="T11" s="453"/>
      <c r="U11" s="499"/>
      <c r="V11" s="454"/>
      <c r="W11" s="27" t="s">
        <v>20</v>
      </c>
      <c r="X11" s="27" t="s">
        <v>21</v>
      </c>
      <c r="Y11" s="454"/>
      <c r="Z11" s="454"/>
      <c r="AA11" s="55" t="s">
        <v>709</v>
      </c>
      <c r="AB11" s="55" t="s">
        <v>710</v>
      </c>
      <c r="AC11" s="55" t="s">
        <v>711</v>
      </c>
      <c r="AG11" t="s">
        <v>344</v>
      </c>
    </row>
    <row r="12" spans="4:57" ht="15.75">
      <c r="D12" s="8" t="s">
        <v>678</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R10:R11"/>
    <mergeCell ref="D9:D11"/>
    <mergeCell ref="E9:E11"/>
    <mergeCell ref="F9:F11"/>
    <mergeCell ref="H9:H11"/>
    <mergeCell ref="I9:I11"/>
    <mergeCell ref="G9:G11"/>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Q9" t="s">
        <v>346</v>
      </c>
    </row>
    <row r="10" spans="5:43"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Q10" t="s">
        <v>336</v>
      </c>
    </row>
    <row r="11" spans="5:43"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Q11" t="s">
        <v>347</v>
      </c>
    </row>
    <row r="12" spans="5:43" ht="20.25" customHeight="1">
      <c r="E12" s="8" t="s">
        <v>694</v>
      </c>
      <c r="F12" s="43" t="s">
        <v>693</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Q9" t="s">
        <v>346</v>
      </c>
    </row>
    <row r="10" spans="5:43"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Q10" t="s">
        <v>336</v>
      </c>
    </row>
    <row r="11" spans="5:43"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Q11" t="s">
        <v>347</v>
      </c>
    </row>
    <row r="12" spans="5:43" ht="20.25" customHeight="1">
      <c r="E12" s="8" t="s">
        <v>691</v>
      </c>
      <c r="F12" s="43" t="s">
        <v>690</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9" zoomScale="90" zoomScaleNormal="90" workbookViewId="0">
      <selection activeCell="G13" sqref="G13"/>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712</v>
      </c>
      <c r="AA2" t="s">
        <v>714</v>
      </c>
      <c r="AB2" t="s">
        <v>713</v>
      </c>
    </row>
    <row r="3" spans="5:28" hidden="1"/>
    <row r="4" spans="5:28" hidden="1"/>
    <row r="5" spans="5:28" hidden="1"/>
    <row r="8" spans="5:28" ht="30" customHeight="1">
      <c r="E8" s="455" t="s">
        <v>146</v>
      </c>
      <c r="F8" s="456"/>
      <c r="G8" s="456"/>
      <c r="H8" s="456"/>
      <c r="I8" s="456"/>
      <c r="J8" s="456"/>
      <c r="K8" s="456"/>
      <c r="L8" s="456"/>
      <c r="M8" s="456"/>
      <c r="N8" s="456"/>
      <c r="O8" s="456"/>
      <c r="P8" s="456"/>
      <c r="Q8" s="456"/>
      <c r="R8" s="456"/>
      <c r="S8" s="456"/>
      <c r="T8" s="456"/>
      <c r="U8" s="456"/>
      <c r="V8" s="456"/>
      <c r="W8" s="456"/>
      <c r="X8" s="456"/>
      <c r="Y8" s="456"/>
      <c r="Z8" s="456"/>
      <c r="AA8" s="456"/>
      <c r="AB8" s="457"/>
    </row>
    <row r="9" spans="5:28" ht="22.5" customHeight="1">
      <c r="E9" s="458" t="s">
        <v>374</v>
      </c>
      <c r="F9" s="459"/>
      <c r="G9" s="459"/>
      <c r="H9" s="459"/>
      <c r="I9" s="459"/>
      <c r="J9" s="459"/>
      <c r="K9" s="459"/>
      <c r="L9" s="459"/>
      <c r="M9" s="459"/>
      <c r="N9" s="459"/>
      <c r="O9" s="459"/>
      <c r="P9" s="459"/>
      <c r="Q9" s="459"/>
      <c r="R9" s="459"/>
      <c r="S9" s="459"/>
      <c r="T9" s="459"/>
      <c r="U9" s="459"/>
      <c r="V9" s="459"/>
      <c r="W9" s="459"/>
      <c r="X9" s="459"/>
      <c r="Y9" s="459"/>
      <c r="Z9" s="459"/>
      <c r="AA9" s="459"/>
      <c r="AB9" s="460"/>
    </row>
    <row r="10" spans="5:28" ht="27" customHeight="1">
      <c r="E10" s="453" t="s">
        <v>132</v>
      </c>
      <c r="F10" s="453" t="s">
        <v>133</v>
      </c>
      <c r="G10" s="453" t="s">
        <v>2</v>
      </c>
      <c r="H10" s="453" t="s">
        <v>3</v>
      </c>
      <c r="I10" s="453" t="s">
        <v>4</v>
      </c>
      <c r="J10" s="453" t="s">
        <v>5</v>
      </c>
      <c r="K10" s="453" t="s">
        <v>6</v>
      </c>
      <c r="L10" s="453" t="s">
        <v>7</v>
      </c>
      <c r="M10" s="464" t="s">
        <v>134</v>
      </c>
      <c r="N10" s="465"/>
      <c r="O10" s="465"/>
      <c r="P10" s="466"/>
      <c r="Q10" s="453" t="s">
        <v>9</v>
      </c>
      <c r="R10" s="467" t="s">
        <v>447</v>
      </c>
      <c r="S10" s="453" t="s">
        <v>116</v>
      </c>
      <c r="T10" s="453" t="s">
        <v>11</v>
      </c>
      <c r="U10" s="449" t="s">
        <v>12</v>
      </c>
      <c r="V10" s="450"/>
      <c r="W10" s="449" t="s">
        <v>13</v>
      </c>
      <c r="X10" s="450"/>
      <c r="Y10" s="453" t="s">
        <v>14</v>
      </c>
      <c r="Z10" s="461" t="s">
        <v>707</v>
      </c>
      <c r="AA10" s="462"/>
      <c r="AB10" s="463"/>
    </row>
    <row r="11" spans="5:28" ht="24" customHeight="1">
      <c r="E11" s="454"/>
      <c r="F11" s="454"/>
      <c r="G11" s="454"/>
      <c r="H11" s="454"/>
      <c r="I11" s="454"/>
      <c r="J11" s="454"/>
      <c r="K11" s="454"/>
      <c r="L11" s="454"/>
      <c r="M11" s="461" t="s">
        <v>328</v>
      </c>
      <c r="N11" s="462"/>
      <c r="O11" s="463"/>
      <c r="P11" s="454" t="s">
        <v>135</v>
      </c>
      <c r="Q11" s="454"/>
      <c r="R11" s="467"/>
      <c r="S11" s="454"/>
      <c r="T11" s="454"/>
      <c r="U11" s="451"/>
      <c r="V11" s="452"/>
      <c r="W11" s="451"/>
      <c r="X11" s="452"/>
      <c r="Y11" s="454"/>
      <c r="Z11" s="461" t="s">
        <v>708</v>
      </c>
      <c r="AA11" s="462"/>
      <c r="AB11" s="463"/>
    </row>
    <row r="12" spans="5:28" ht="79.5" customHeight="1">
      <c r="E12" s="454"/>
      <c r="F12" s="454"/>
      <c r="G12" s="454"/>
      <c r="H12" s="454"/>
      <c r="I12" s="454"/>
      <c r="J12" s="454"/>
      <c r="K12" s="454"/>
      <c r="L12" s="454"/>
      <c r="M12" s="27" t="s">
        <v>17</v>
      </c>
      <c r="N12" s="55" t="s">
        <v>18</v>
      </c>
      <c r="O12" s="55" t="s">
        <v>19</v>
      </c>
      <c r="P12" s="454"/>
      <c r="Q12" s="454"/>
      <c r="R12" s="453"/>
      <c r="S12" s="454"/>
      <c r="T12" s="454"/>
      <c r="U12" s="27" t="s">
        <v>20</v>
      </c>
      <c r="V12" s="27" t="s">
        <v>21</v>
      </c>
      <c r="W12" s="27" t="s">
        <v>20</v>
      </c>
      <c r="X12" s="27" t="s">
        <v>21</v>
      </c>
      <c r="Y12" s="454"/>
      <c r="Z12" s="345" t="s">
        <v>709</v>
      </c>
      <c r="AA12" s="345" t="s">
        <v>710</v>
      </c>
      <c r="AB12" s="345" t="s">
        <v>711</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6"/>
      <c r="AA13" s="347"/>
      <c r="AB13" s="348"/>
    </row>
    <row r="14" spans="5:28" ht="20.100000000000001" customHeight="1">
      <c r="E14" s="53" t="s">
        <v>138</v>
      </c>
      <c r="F14" s="45" t="s">
        <v>139</v>
      </c>
      <c r="G14" s="65">
        <f>+IFERROR(IF(COUNT('Shareholding Pattern'!H71),('Shareholding Pattern'!H71),""),"")</f>
        <v>729</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9"/>
      <c r="X14" s="250"/>
      <c r="Y14" s="65">
        <f>+IFERROR(IF(COUNT('Shareholding Pattern'!Z71),('Shareholding Pattern'!Z71),""),"")</f>
        <v>937150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730</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5" t="str">
        <f>+IFERROR(IF(COUNT('Shareholding Pattern'!O79),('Shareholding Pattern'!O79),""),"")</f>
        <v/>
      </c>
      <c r="O18" s="295">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3887205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sheet="1" objects="1" scenarios="1"/>
  <mergeCells count="22">
    <mergeCell ref="J10:J12"/>
    <mergeCell ref="E10:E12"/>
    <mergeCell ref="F10:F12"/>
    <mergeCell ref="G10:G12"/>
    <mergeCell ref="H10:H12"/>
    <mergeCell ref="I10:I1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Q9" t="s">
        <v>346</v>
      </c>
    </row>
    <row r="10" spans="5:43"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Q10" t="s">
        <v>336</v>
      </c>
    </row>
    <row r="11" spans="5:43"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Q11" t="s">
        <v>347</v>
      </c>
    </row>
    <row r="12" spans="5:43" ht="20.25" customHeight="1">
      <c r="E12" s="8" t="s">
        <v>689</v>
      </c>
      <c r="F12" s="43" t="s">
        <v>656</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R11" t="s">
        <v>347</v>
      </c>
    </row>
    <row r="12" spans="5:44" ht="20.25" customHeight="1">
      <c r="E12" s="8" t="s">
        <v>686</v>
      </c>
      <c r="F12" s="43" t="s">
        <v>651</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4" t="s">
        <v>118</v>
      </c>
      <c r="G9" s="454" t="s">
        <v>1</v>
      </c>
      <c r="H9" s="454" t="s">
        <v>3</v>
      </c>
      <c r="I9" s="454" t="s">
        <v>4</v>
      </c>
      <c r="J9" s="454" t="s">
        <v>5</v>
      </c>
      <c r="K9" s="454" t="s">
        <v>6</v>
      </c>
      <c r="L9" s="454" t="s">
        <v>7</v>
      </c>
      <c r="M9" s="454" t="s">
        <v>8</v>
      </c>
      <c r="N9" s="454"/>
      <c r="O9" s="454"/>
      <c r="P9" s="454"/>
      <c r="Q9" s="532" t="s">
        <v>447</v>
      </c>
      <c r="R9" s="454" t="s">
        <v>10</v>
      </c>
      <c r="S9" s="532" t="s">
        <v>116</v>
      </c>
      <c r="T9" s="454" t="s">
        <v>89</v>
      </c>
      <c r="U9" s="454" t="s">
        <v>12</v>
      </c>
      <c r="V9" s="454"/>
      <c r="W9" s="454" t="s">
        <v>14</v>
      </c>
      <c r="X9" s="454" t="s">
        <v>441</v>
      </c>
      <c r="Y9" s="523" t="s">
        <v>707</v>
      </c>
      <c r="Z9" s="524"/>
      <c r="AA9" s="525"/>
      <c r="AR9" t="s">
        <v>346</v>
      </c>
    </row>
    <row r="10" spans="5:44" ht="31.5" customHeight="1">
      <c r="E10" s="467"/>
      <c r="F10" s="454"/>
      <c r="G10" s="454"/>
      <c r="H10" s="454"/>
      <c r="I10" s="454"/>
      <c r="J10" s="454"/>
      <c r="K10" s="454"/>
      <c r="L10" s="454"/>
      <c r="M10" s="454" t="s">
        <v>15</v>
      </c>
      <c r="N10" s="454"/>
      <c r="O10" s="454"/>
      <c r="P10" s="454" t="s">
        <v>16</v>
      </c>
      <c r="Q10" s="467"/>
      <c r="R10" s="454"/>
      <c r="S10" s="467"/>
      <c r="T10" s="454"/>
      <c r="U10" s="454"/>
      <c r="V10" s="454"/>
      <c r="W10" s="454"/>
      <c r="X10" s="454"/>
      <c r="Y10" s="461" t="s">
        <v>708</v>
      </c>
      <c r="Z10" s="462"/>
      <c r="AA10" s="463"/>
      <c r="AR10" t="s">
        <v>336</v>
      </c>
    </row>
    <row r="11" spans="5:44" ht="78.75" customHeight="1">
      <c r="E11" s="453"/>
      <c r="F11" s="454"/>
      <c r="G11" s="454"/>
      <c r="H11" s="454"/>
      <c r="I11" s="454"/>
      <c r="J11" s="454"/>
      <c r="K11" s="454"/>
      <c r="L11" s="454"/>
      <c r="M11" s="27" t="s">
        <v>17</v>
      </c>
      <c r="N11" s="27" t="s">
        <v>18</v>
      </c>
      <c r="O11" s="27" t="s">
        <v>19</v>
      </c>
      <c r="P11" s="454"/>
      <c r="Q11" s="453"/>
      <c r="R11" s="454"/>
      <c r="S11" s="453"/>
      <c r="T11" s="454"/>
      <c r="U11" s="27" t="s">
        <v>20</v>
      </c>
      <c r="V11" s="27" t="s">
        <v>21</v>
      </c>
      <c r="W11" s="454"/>
      <c r="X11" s="454"/>
      <c r="Y11" s="55" t="s">
        <v>709</v>
      </c>
      <c r="Z11" s="55" t="s">
        <v>710</v>
      </c>
      <c r="AA11" s="55" t="s">
        <v>711</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ht="18.75" customHeight="1">
      <c r="E12" s="8" t="s">
        <v>683</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A7" zoomScale="90" zoomScaleNormal="90" workbookViewId="0">
      <selection activeCell="F18" sqref="F18"/>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s="7" customFormat="1" ht="20.100000000000001" customHeight="1">
      <c r="E12" s="8" t="s">
        <v>684</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76" t="s">
        <v>885</v>
      </c>
      <c r="G15" s="372" t="s">
        <v>888</v>
      </c>
      <c r="H15" s="38">
        <v>87000</v>
      </c>
      <c r="I15" s="38"/>
      <c r="J15" s="38"/>
      <c r="K15" s="370">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0" t="str">
        <f>+IFERROR(IF(COUNT(Q15:R15),ROUND(SUM(Q15:R15),0),""),"")</f>
        <v/>
      </c>
      <c r="T15" s="14">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76" t="s">
        <v>886</v>
      </c>
      <c r="G16" s="372" t="s">
        <v>887</v>
      </c>
      <c r="H16" s="38">
        <v>825862</v>
      </c>
      <c r="I16" s="38"/>
      <c r="J16" s="38"/>
      <c r="K16" s="370">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0" t="str">
        <f>+IFERROR(IF(COUNT(Q16:R16),ROUND(SUM(Q16:R16),0),""),"")</f>
        <v/>
      </c>
      <c r="T16" s="14">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7"/>
      <c r="Y18" s="44">
        <f>+IFERROR(IF(COUNT(Y14:Y17),ROUND(SUM(Y14:Y17),0),""),"")</f>
        <v>0</v>
      </c>
      <c r="Z18" s="44">
        <f>+IFERROR(IF(COUNT(Z14:Z17),ROUND(SUM(Z14:Z17),0),""),"")</f>
        <v>0</v>
      </c>
      <c r="AA18" s="44">
        <f>+IFERROR(IF(COUNT(AA14:AA17),ROUND(SUM(AA14:AA17),0),""),"")</f>
        <v>0</v>
      </c>
    </row>
  </sheetData>
  <sheetProtection password="F884" sheet="1" objects="1" scenarios="1"/>
  <dataConsolidate/>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9153"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9154"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30"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30"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30" s="7" customFormat="1" ht="20.100000000000001" customHeight="1">
      <c r="E12" s="8" t="s">
        <v>677</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row>
    <row r="10" spans="5:30"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row>
    <row r="11" spans="5:30"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password="F884" sheet="1" objects="1" scenarios="1"/>
  <mergeCells count="18">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 ref="X9:X11"/>
    <mergeCell ref="Q9:Q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c r="Y9" s="523" t="s">
        <v>707</v>
      </c>
      <c r="Z9" s="524"/>
      <c r="AA9" s="525"/>
    </row>
    <row r="10" spans="5:29"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61" t="s">
        <v>708</v>
      </c>
      <c r="Z10" s="462"/>
      <c r="AA10" s="463"/>
    </row>
    <row r="11" spans="5:29"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454"/>
      <c r="X11" s="454"/>
      <c r="Y11" s="55" t="s">
        <v>709</v>
      </c>
      <c r="Z11" s="55" t="s">
        <v>710</v>
      </c>
      <c r="AA11" s="55" t="s">
        <v>711</v>
      </c>
    </row>
    <row r="12" spans="5:29" ht="15.75">
      <c r="E12" s="8" t="s">
        <v>681</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0" zoomScaleNormal="90" workbookViewId="0">
      <pane xSplit="3" ySplit="5" topLeftCell="F12" activePane="bottomRight" state="frozen"/>
      <selection activeCell="C7" sqref="C7"/>
      <selection pane="topRight" activeCell="F7" sqref="F7"/>
      <selection pane="bottomLeft" activeCell="C12" sqref="C12"/>
      <selection pane="bottomRight" activeCell="F65" sqref="F65"/>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712</v>
      </c>
      <c r="AB2" s="121" t="s">
        <v>714</v>
      </c>
      <c r="AC2" s="54" t="s">
        <v>713</v>
      </c>
    </row>
    <row r="3" spans="5:58" hidden="1"/>
    <row r="4" spans="5:58" hidden="1"/>
    <row r="5" spans="5:58" hidden="1"/>
    <row r="6" spans="5:58" hidden="1"/>
    <row r="7" spans="5:58" ht="15" customHeight="1"/>
    <row r="8" spans="5:58" ht="11.25" customHeight="1"/>
    <row r="9" spans="5:58" ht="18.75" customHeight="1">
      <c r="E9" s="497" t="s">
        <v>115</v>
      </c>
      <c r="F9" s="492" t="s">
        <v>0</v>
      </c>
      <c r="G9" s="493"/>
      <c r="H9" s="491" t="s">
        <v>2</v>
      </c>
      <c r="I9" s="491" t="s">
        <v>3</v>
      </c>
      <c r="J9" s="491" t="s">
        <v>4</v>
      </c>
      <c r="K9" s="454" t="s">
        <v>5</v>
      </c>
      <c r="L9" s="454" t="s">
        <v>6</v>
      </c>
      <c r="M9" s="468" t="s">
        <v>7</v>
      </c>
      <c r="N9" s="461" t="s">
        <v>8</v>
      </c>
      <c r="O9" s="462"/>
      <c r="P9" s="462"/>
      <c r="Q9" s="463"/>
      <c r="R9" s="491" t="s">
        <v>9</v>
      </c>
      <c r="S9" s="507" t="s">
        <v>447</v>
      </c>
      <c r="T9" s="491" t="s">
        <v>116</v>
      </c>
      <c r="U9" s="516" t="s">
        <v>11</v>
      </c>
      <c r="V9" s="454" t="s">
        <v>12</v>
      </c>
      <c r="W9" s="454"/>
      <c r="X9" s="454" t="s">
        <v>13</v>
      </c>
      <c r="Y9" s="454"/>
      <c r="Z9" s="491" t="s">
        <v>14</v>
      </c>
      <c r="AA9" s="523" t="s">
        <v>707</v>
      </c>
      <c r="AB9" s="524"/>
      <c r="AC9" s="525"/>
    </row>
    <row r="10" spans="5:58" ht="28.5" customHeight="1">
      <c r="E10" s="498"/>
      <c r="F10" s="494"/>
      <c r="G10" s="495"/>
      <c r="H10" s="491"/>
      <c r="I10" s="491"/>
      <c r="J10" s="491"/>
      <c r="K10" s="454"/>
      <c r="L10" s="454"/>
      <c r="M10" s="468"/>
      <c r="N10" s="461" t="s">
        <v>15</v>
      </c>
      <c r="O10" s="462"/>
      <c r="P10" s="463"/>
      <c r="Q10" s="468" t="s">
        <v>16</v>
      </c>
      <c r="R10" s="491"/>
      <c r="S10" s="508"/>
      <c r="T10" s="491"/>
      <c r="U10" s="516"/>
      <c r="V10" s="454"/>
      <c r="W10" s="454"/>
      <c r="X10" s="454"/>
      <c r="Y10" s="454"/>
      <c r="Z10" s="491"/>
      <c r="AA10" s="461" t="s">
        <v>708</v>
      </c>
      <c r="AB10" s="462"/>
      <c r="AC10" s="463"/>
    </row>
    <row r="11" spans="5:58" ht="113.25" customHeight="1">
      <c r="E11" s="499"/>
      <c r="F11" s="449"/>
      <c r="G11" s="450"/>
      <c r="H11" s="491"/>
      <c r="I11" s="491"/>
      <c r="J11" s="491"/>
      <c r="K11" s="454"/>
      <c r="L11" s="454"/>
      <c r="M11" s="468"/>
      <c r="N11" s="55" t="s">
        <v>17</v>
      </c>
      <c r="O11" s="55" t="s">
        <v>18</v>
      </c>
      <c r="P11" s="122" t="s">
        <v>19</v>
      </c>
      <c r="Q11" s="468"/>
      <c r="R11" s="491"/>
      <c r="S11" s="509"/>
      <c r="T11" s="491"/>
      <c r="U11" s="516"/>
      <c r="V11" s="55" t="s">
        <v>20</v>
      </c>
      <c r="W11" s="55" t="s">
        <v>21</v>
      </c>
      <c r="X11" s="122" t="s">
        <v>20</v>
      </c>
      <c r="Y11" s="55" t="s">
        <v>21</v>
      </c>
      <c r="Z11" s="491"/>
      <c r="AA11" s="55" t="s">
        <v>709</v>
      </c>
      <c r="AB11" s="55" t="s">
        <v>710</v>
      </c>
      <c r="AC11" s="55" t="s">
        <v>711</v>
      </c>
    </row>
    <row r="12" spans="5:58" ht="18.75" customHeight="1">
      <c r="E12" s="98" t="s">
        <v>22</v>
      </c>
      <c r="F12" s="526" t="s">
        <v>23</v>
      </c>
      <c r="G12" s="527"/>
      <c r="H12" s="527"/>
      <c r="I12" s="527"/>
      <c r="J12" s="527"/>
      <c r="K12" s="527"/>
      <c r="L12" s="527"/>
      <c r="M12" s="527"/>
      <c r="N12" s="527"/>
      <c r="O12" s="527"/>
      <c r="P12" s="527"/>
      <c r="Q12" s="527"/>
      <c r="R12" s="527"/>
      <c r="S12" s="527"/>
      <c r="T12" s="527"/>
      <c r="U12" s="527"/>
      <c r="V12" s="527"/>
      <c r="W12" s="527"/>
      <c r="X12" s="527"/>
      <c r="Y12" s="527"/>
      <c r="Z12" s="527"/>
      <c r="AA12" s="527"/>
      <c r="AB12" s="527"/>
      <c r="AC12" s="528"/>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517"/>
      <c r="AB14" s="518"/>
      <c r="AC14" s="519"/>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85"/>
      <c r="AB15" s="486"/>
      <c r="AC15" s="487"/>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85"/>
      <c r="AB16" s="486"/>
      <c r="AC16" s="487"/>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2950055</v>
      </c>
      <c r="J17" s="281"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1">
        <f>IFERROR(IF(COUNT(OtherIND!Q17),(OtherIND!Q17),""),"")</f>
        <v>2950055</v>
      </c>
      <c r="Q17" s="177">
        <f>IFERROR(IF(COUNT(OtherIND!R17),(OtherIND!R17),""),0)</f>
        <v>73.75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1">
        <f>IFERROR(IF(COUNT(OtherIND!AA17),(OtherIND!AA17),""),"")</f>
        <v>2950055</v>
      </c>
      <c r="AA17" s="485"/>
      <c r="AB17" s="486"/>
      <c r="AC17" s="487"/>
      <c r="AH17" t="s">
        <v>286</v>
      </c>
      <c r="AR17" t="s">
        <v>169</v>
      </c>
      <c r="AX17" t="s">
        <v>286</v>
      </c>
      <c r="AZ17" t="s">
        <v>332</v>
      </c>
      <c r="BF17" t="s">
        <v>315</v>
      </c>
    </row>
    <row r="18" spans="5:58" ht="20.100000000000001" customHeight="1">
      <c r="E18" s="474" t="s">
        <v>35</v>
      </c>
      <c r="F18" s="474"/>
      <c r="G18" s="474"/>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88"/>
      <c r="AB18" s="489"/>
      <c r="AC18" s="490"/>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88"/>
      <c r="AB19" s="489"/>
      <c r="AC19" s="490"/>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85"/>
      <c r="AB20" s="486"/>
      <c r="AC20" s="487"/>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85"/>
      <c r="AB21" s="486"/>
      <c r="AC21" s="487"/>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85"/>
      <c r="AB22" s="486"/>
      <c r="AC22" s="487"/>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85"/>
      <c r="AB23" s="486"/>
      <c r="AC23" s="487"/>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85"/>
      <c r="AB24" s="486"/>
      <c r="AC24" s="487"/>
      <c r="AH24" t="s">
        <v>289</v>
      </c>
      <c r="AR24" t="s">
        <v>175</v>
      </c>
    </row>
    <row r="25" spans="5:58" ht="20.100000000000001" customHeight="1">
      <c r="E25" s="474" t="s">
        <v>43</v>
      </c>
      <c r="F25" s="474"/>
      <c r="G25" s="474"/>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88"/>
      <c r="AB25" s="489"/>
      <c r="AC25" s="490"/>
      <c r="AR25" t="s">
        <v>176</v>
      </c>
    </row>
    <row r="26" spans="5:58" ht="36.75" customHeight="1">
      <c r="E26" s="475" t="s">
        <v>88</v>
      </c>
      <c r="F26" s="475"/>
      <c r="G26" s="475"/>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2" t="str">
        <f t="shared" si="6"/>
        <v/>
      </c>
      <c r="S26" s="282"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520"/>
      <c r="AB26" s="521"/>
      <c r="AC26" s="522"/>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529" t="s">
        <v>654</v>
      </c>
      <c r="G29" s="530"/>
      <c r="H29" s="530"/>
      <c r="I29" s="530"/>
      <c r="J29" s="530"/>
      <c r="K29" s="530"/>
      <c r="L29" s="530"/>
      <c r="M29" s="530"/>
      <c r="N29" s="530"/>
      <c r="O29" s="530"/>
      <c r="P29" s="530"/>
      <c r="Q29" s="530"/>
      <c r="R29" s="530"/>
      <c r="S29" s="530"/>
      <c r="T29" s="530"/>
      <c r="U29" s="530"/>
      <c r="V29" s="530"/>
      <c r="W29" s="530"/>
      <c r="X29" s="530"/>
      <c r="Y29" s="530"/>
      <c r="Z29" s="530"/>
      <c r="AA29" s="530"/>
      <c r="AB29" s="530"/>
      <c r="AC29" s="531"/>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501"/>
      <c r="Y30" s="502"/>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503"/>
      <c r="Y31" s="504"/>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503"/>
      <c r="Y32" s="504"/>
      <c r="Z32" s="240"/>
      <c r="AA32" s="240"/>
      <c r="AB32" s="240"/>
      <c r="AC32" s="240"/>
      <c r="AH32" t="s">
        <v>798</v>
      </c>
      <c r="AR32" t="s">
        <v>179</v>
      </c>
      <c r="AX32" t="s">
        <v>798</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503"/>
      <c r="Y33" s="504"/>
      <c r="Z33" s="240"/>
      <c r="AA33" s="240"/>
      <c r="AB33" s="240"/>
      <c r="AC33" s="240"/>
      <c r="AH33" t="s">
        <v>294</v>
      </c>
      <c r="AR33" t="s">
        <v>718</v>
      </c>
      <c r="AX33" t="s">
        <v>294</v>
      </c>
      <c r="AZ33" t="s">
        <v>744</v>
      </c>
      <c r="BF33" t="s">
        <v>743</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503"/>
      <c r="Y34" s="504"/>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503"/>
      <c r="Y35" s="504"/>
      <c r="Z35" s="240"/>
      <c r="AA35" s="240"/>
      <c r="AB35" s="240"/>
      <c r="AC35" s="240"/>
      <c r="AH35" t="s">
        <v>296</v>
      </c>
      <c r="AR35" t="s">
        <v>182</v>
      </c>
      <c r="AX35" t="s">
        <v>296</v>
      </c>
      <c r="AZ35" t="s">
        <v>210</v>
      </c>
      <c r="BF35" t="s">
        <v>313</v>
      </c>
    </row>
    <row r="36" spans="5:58" ht="20.100000000000001" customHeight="1">
      <c r="E36" s="88" t="s">
        <v>51</v>
      </c>
      <c r="F36" s="318" t="s">
        <v>651</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503"/>
      <c r="Y36" s="504"/>
      <c r="Z36" s="240"/>
      <c r="AA36" s="240"/>
      <c r="AB36" s="240"/>
      <c r="AC36" s="240"/>
      <c r="AH36" t="s">
        <v>825</v>
      </c>
      <c r="AR36" t="s">
        <v>719</v>
      </c>
      <c r="AX36" t="s">
        <v>825</v>
      </c>
      <c r="AZ36" t="s">
        <v>746</v>
      </c>
      <c r="BF36" t="s">
        <v>745</v>
      </c>
    </row>
    <row r="37" spans="5:58" ht="20.100000000000001" customHeight="1">
      <c r="E37" s="88" t="s">
        <v>53</v>
      </c>
      <c r="F37" s="319" t="s">
        <v>652</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503"/>
      <c r="Y37" s="504"/>
      <c r="Z37" s="240"/>
      <c r="AA37" s="240"/>
      <c r="AB37" s="240"/>
      <c r="AC37" s="240"/>
      <c r="AH37" t="s">
        <v>826</v>
      </c>
      <c r="AR37" t="s">
        <v>720</v>
      </c>
      <c r="AX37" t="s">
        <v>826</v>
      </c>
      <c r="AZ37" t="s">
        <v>748</v>
      </c>
      <c r="BF37" t="s">
        <v>747</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503"/>
      <c r="Y38" s="504"/>
      <c r="Z38" s="240"/>
      <c r="AA38" s="240"/>
      <c r="AB38" s="240"/>
      <c r="AC38" s="240"/>
      <c r="AH38" t="s">
        <v>197</v>
      </c>
      <c r="AR38" t="s">
        <v>183</v>
      </c>
      <c r="AX38" t="s">
        <v>197</v>
      </c>
      <c r="AZ38" t="s">
        <v>331</v>
      </c>
      <c r="BF38" t="s">
        <v>314</v>
      </c>
    </row>
    <row r="39" spans="5:58" ht="20.100000000000001" customHeight="1">
      <c r="E39" s="88" t="s">
        <v>669</v>
      </c>
      <c r="F39" s="320" t="s">
        <v>653</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503"/>
      <c r="Y39" s="504"/>
      <c r="Z39" s="240"/>
      <c r="AA39" s="240"/>
      <c r="AB39" s="240"/>
      <c r="AC39" s="240"/>
      <c r="AH39" t="s">
        <v>653</v>
      </c>
      <c r="AR39" t="s">
        <v>721</v>
      </c>
      <c r="AX39" t="s">
        <v>653</v>
      </c>
      <c r="AZ39" t="s">
        <v>751</v>
      </c>
      <c r="BF39" t="s">
        <v>749</v>
      </c>
    </row>
    <row r="40" spans="5:58" ht="20.100000000000001" customHeight="1">
      <c r="E40" s="94" t="s">
        <v>670</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503"/>
      <c r="Y40" s="504"/>
      <c r="Z40" s="240"/>
      <c r="AA40" s="240"/>
      <c r="AB40" s="240"/>
      <c r="AC40" s="240"/>
      <c r="AH40" t="s">
        <v>297</v>
      </c>
      <c r="AR40" t="s">
        <v>722</v>
      </c>
      <c r="AX40" t="s">
        <v>297</v>
      </c>
      <c r="AZ40" t="s">
        <v>752</v>
      </c>
      <c r="BF40" t="s">
        <v>750</v>
      </c>
    </row>
    <row r="41" spans="5:58" ht="20.100000000000001" customHeight="1">
      <c r="E41" s="474" t="s">
        <v>56</v>
      </c>
      <c r="F41" s="474"/>
      <c r="G41" s="474"/>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5"/>
      <c r="Y41" s="506"/>
      <c r="Z41" s="52" t="str">
        <f>+IFERROR(IF(COUNT(Z30:Z40),ROUND(SUM(Z30:Z40),0),""),"")</f>
        <v/>
      </c>
      <c r="AA41" s="52" t="str">
        <f t="shared" ref="AA41:AC41" si="12">+IFERROR(IF(COUNT(AA30:AA40),ROUND(SUM(AA30:AA40),0),""),"")</f>
        <v/>
      </c>
      <c r="AB41" s="52" t="str">
        <f t="shared" si="12"/>
        <v/>
      </c>
      <c r="AC41" s="52" t="str">
        <f t="shared" si="12"/>
        <v/>
      </c>
      <c r="AR41" t="s">
        <v>804</v>
      </c>
    </row>
    <row r="42" spans="5:58" ht="20.100000000000001" customHeight="1">
      <c r="E42" s="86" t="s">
        <v>36</v>
      </c>
      <c r="F42" s="477" t="s">
        <v>655</v>
      </c>
      <c r="G42" s="478"/>
      <c r="H42" s="478"/>
      <c r="I42" s="478"/>
      <c r="J42" s="478"/>
      <c r="K42" s="478"/>
      <c r="L42" s="478"/>
      <c r="M42" s="478"/>
      <c r="N42" s="478"/>
      <c r="O42" s="478"/>
      <c r="P42" s="478"/>
      <c r="Q42" s="478"/>
      <c r="R42" s="478"/>
      <c r="S42" s="478"/>
      <c r="T42" s="478"/>
      <c r="U42" s="478"/>
      <c r="V42" s="478"/>
      <c r="W42" s="478"/>
      <c r="X42" s="478"/>
      <c r="Y42" s="478"/>
      <c r="Z42" s="478"/>
      <c r="AA42" s="478"/>
      <c r="AB42" s="478"/>
      <c r="AC42" s="479"/>
    </row>
    <row r="43" spans="5:58" ht="20.100000000000001" customHeight="1">
      <c r="E43" s="88" t="s">
        <v>26</v>
      </c>
      <c r="F43" s="321" t="s">
        <v>656</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501"/>
      <c r="Y43" s="502"/>
      <c r="Z43" s="240"/>
      <c r="AA43" s="240"/>
      <c r="AB43" s="240"/>
      <c r="AC43" s="240"/>
      <c r="AH43" t="s">
        <v>656</v>
      </c>
      <c r="AR43" t="s">
        <v>723</v>
      </c>
      <c r="AX43" t="s">
        <v>656</v>
      </c>
      <c r="AZ43" t="s">
        <v>754</v>
      </c>
      <c r="BF43" t="s">
        <v>753</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503"/>
      <c r="Y44" s="504"/>
      <c r="Z44" s="240"/>
      <c r="AA44" s="240"/>
      <c r="AB44" s="240"/>
      <c r="AC44" s="240"/>
      <c r="AH44" t="s">
        <v>292</v>
      </c>
      <c r="AR44" t="s">
        <v>180</v>
      </c>
      <c r="AX44" t="s">
        <v>292</v>
      </c>
      <c r="AZ44" t="s">
        <v>208</v>
      </c>
      <c r="BF44" t="s">
        <v>311</v>
      </c>
    </row>
    <row r="45" spans="5:58" ht="20.100000000000001" customHeight="1">
      <c r="E45" s="88" t="s">
        <v>30</v>
      </c>
      <c r="F45" s="322" t="s">
        <v>652</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503"/>
      <c r="Y45" s="504"/>
      <c r="Z45" s="240"/>
      <c r="AA45" s="240"/>
      <c r="AB45" s="240"/>
      <c r="AC45" s="240"/>
      <c r="AH45" t="s">
        <v>690</v>
      </c>
      <c r="AR45" t="s">
        <v>724</v>
      </c>
      <c r="AX45" t="s">
        <v>690</v>
      </c>
      <c r="AZ45" t="s">
        <v>756</v>
      </c>
      <c r="BF45" t="s">
        <v>755</v>
      </c>
    </row>
    <row r="46" spans="5:58" ht="20.100000000000001" customHeight="1">
      <c r="E46" s="88" t="s">
        <v>32</v>
      </c>
      <c r="F46" s="198" t="s">
        <v>647</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503"/>
      <c r="Y46" s="504"/>
      <c r="Z46" s="240"/>
      <c r="AA46" s="240"/>
      <c r="AB46" s="240"/>
      <c r="AC46" s="240"/>
      <c r="AH46" t="s">
        <v>293</v>
      </c>
      <c r="AR46" t="s">
        <v>725</v>
      </c>
      <c r="AX46" t="s">
        <v>293</v>
      </c>
      <c r="AZ46" t="s">
        <v>758</v>
      </c>
      <c r="BF46" t="s">
        <v>757</v>
      </c>
    </row>
    <row r="47" spans="5:58" ht="20.100000000000001" customHeight="1">
      <c r="E47" s="88" t="s">
        <v>42</v>
      </c>
      <c r="F47" s="323" t="s">
        <v>657</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503"/>
      <c r="Y47" s="504"/>
      <c r="Z47" s="240"/>
      <c r="AA47" s="240"/>
      <c r="AB47" s="240"/>
      <c r="AC47" s="240"/>
      <c r="AH47" t="s">
        <v>693</v>
      </c>
      <c r="AR47" t="s">
        <v>726</v>
      </c>
      <c r="AX47" t="s">
        <v>693</v>
      </c>
      <c r="AZ47" t="s">
        <v>760</v>
      </c>
      <c r="BF47" t="s">
        <v>759</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503"/>
      <c r="Y48" s="504"/>
      <c r="Z48" s="240"/>
      <c r="AA48" s="240"/>
      <c r="AB48" s="240"/>
      <c r="AC48" s="240"/>
      <c r="AH48" t="s">
        <v>797</v>
      </c>
      <c r="AR48" t="s">
        <v>184</v>
      </c>
      <c r="AX48" t="s">
        <v>797</v>
      </c>
      <c r="AZ48" t="s">
        <v>762</v>
      </c>
      <c r="BF48" t="s">
        <v>761</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503"/>
      <c r="Y49" s="504"/>
      <c r="Z49" s="240"/>
      <c r="AA49" s="240"/>
      <c r="AB49" s="240"/>
      <c r="AC49" s="240"/>
      <c r="AH49" t="s">
        <v>827</v>
      </c>
      <c r="AR49" t="s">
        <v>727</v>
      </c>
      <c r="AX49" t="s">
        <v>827</v>
      </c>
      <c r="AZ49" t="s">
        <v>764</v>
      </c>
      <c r="BF49" t="s">
        <v>763</v>
      </c>
    </row>
    <row r="50" spans="5:58" ht="20.100000000000001" customHeight="1">
      <c r="E50" s="474" t="s">
        <v>60</v>
      </c>
      <c r="F50" s="474"/>
      <c r="G50" s="474"/>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5"/>
      <c r="Y50" s="506"/>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837</v>
      </c>
    </row>
    <row r="51" spans="5:58" ht="20.100000000000001" customHeight="1">
      <c r="E51" s="86" t="s">
        <v>671</v>
      </c>
      <c r="F51" s="477" t="s">
        <v>658</v>
      </c>
      <c r="G51" s="478"/>
      <c r="H51" s="478"/>
      <c r="I51" s="478"/>
      <c r="J51" s="478"/>
      <c r="K51" s="478"/>
      <c r="L51" s="478"/>
      <c r="M51" s="478"/>
      <c r="N51" s="478"/>
      <c r="O51" s="478"/>
      <c r="P51" s="478"/>
      <c r="Q51" s="478"/>
      <c r="R51" s="478"/>
      <c r="S51" s="478"/>
      <c r="T51" s="478"/>
      <c r="U51" s="478"/>
      <c r="V51" s="478"/>
      <c r="W51" s="478"/>
      <c r="X51" s="478"/>
      <c r="Y51" s="478"/>
      <c r="Z51" s="478"/>
      <c r="AA51" s="478"/>
      <c r="AB51" s="478"/>
      <c r="AC51" s="479"/>
    </row>
    <row r="52" spans="5:58" ht="20.100000000000001" customHeight="1">
      <c r="E52" s="315" t="s">
        <v>26</v>
      </c>
      <c r="F52" s="338" t="s">
        <v>648</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501"/>
      <c r="Y52" s="502"/>
      <c r="Z52" s="240"/>
      <c r="AA52" s="240"/>
      <c r="AB52" s="240"/>
      <c r="AC52" s="240"/>
      <c r="AH52" t="s">
        <v>194</v>
      </c>
      <c r="AR52" t="s">
        <v>728</v>
      </c>
      <c r="AX52" t="s">
        <v>194</v>
      </c>
      <c r="AZ52" t="s">
        <v>766</v>
      </c>
      <c r="BF52" t="s">
        <v>765</v>
      </c>
    </row>
    <row r="53" spans="5:58" ht="20.100000000000001" customHeight="1">
      <c r="E53" s="316" t="s">
        <v>28</v>
      </c>
      <c r="F53" s="325" t="s">
        <v>659</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503"/>
      <c r="Y53" s="504"/>
      <c r="Z53" s="240"/>
      <c r="AA53" s="240"/>
      <c r="AB53" s="240"/>
      <c r="AC53" s="240"/>
      <c r="AH53" t="s">
        <v>828</v>
      </c>
      <c r="AR53" t="s">
        <v>729</v>
      </c>
      <c r="AX53" t="s">
        <v>828</v>
      </c>
      <c r="AZ53" t="s">
        <v>768</v>
      </c>
      <c r="BF53" t="s">
        <v>767</v>
      </c>
    </row>
    <row r="54" spans="5:58" ht="30">
      <c r="E54" s="317" t="s">
        <v>30</v>
      </c>
      <c r="F54" s="326" t="s">
        <v>660</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503"/>
      <c r="Y54" s="504"/>
      <c r="Z54" s="240"/>
      <c r="AA54" s="240"/>
      <c r="AB54" s="240"/>
      <c r="AC54" s="240"/>
      <c r="AH54" t="s">
        <v>829</v>
      </c>
      <c r="AR54" t="s">
        <v>730</v>
      </c>
      <c r="AX54" t="s">
        <v>829</v>
      </c>
      <c r="AZ54" t="s">
        <v>770</v>
      </c>
      <c r="BF54" t="s">
        <v>769</v>
      </c>
    </row>
    <row r="55" spans="5:58" ht="20.100000000000001" customHeight="1">
      <c r="E55" s="474" t="s">
        <v>65</v>
      </c>
      <c r="F55" s="474"/>
      <c r="G55" s="474"/>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503"/>
      <c r="Y55" s="504"/>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672</v>
      </c>
      <c r="F56" s="196" t="s">
        <v>61</v>
      </c>
      <c r="G56" s="138"/>
      <c r="H56" s="284"/>
      <c r="I56" s="284"/>
      <c r="J56" s="284"/>
      <c r="K56" s="138"/>
      <c r="L56" s="138"/>
      <c r="M56" s="139"/>
      <c r="N56" s="140"/>
      <c r="O56" s="140"/>
      <c r="P56" s="284"/>
      <c r="Q56" s="139"/>
      <c r="R56" s="284"/>
      <c r="S56" s="284"/>
      <c r="T56" s="284"/>
      <c r="U56" s="138"/>
      <c r="V56" s="140"/>
      <c r="W56" s="141"/>
      <c r="X56" s="503"/>
      <c r="Y56" s="504"/>
      <c r="Z56" s="333"/>
      <c r="AA56" s="123"/>
      <c r="AB56" s="123"/>
      <c r="AC56" s="289"/>
    </row>
    <row r="57" spans="5:58" ht="51.75" customHeight="1">
      <c r="E57" s="314" t="s">
        <v>26</v>
      </c>
      <c r="F57" s="312" t="s">
        <v>661</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503"/>
      <c r="Y57" s="504"/>
      <c r="Z57" s="240"/>
      <c r="AA57" s="240"/>
      <c r="AB57" s="240"/>
      <c r="AC57" s="240"/>
      <c r="AH57" t="s">
        <v>830</v>
      </c>
      <c r="AR57" t="s">
        <v>731</v>
      </c>
      <c r="AX57" t="s">
        <v>830</v>
      </c>
      <c r="AZ57" t="s">
        <v>772</v>
      </c>
      <c r="BF57" t="s">
        <v>771</v>
      </c>
    </row>
    <row r="58" spans="5:58" ht="51.75" customHeight="1">
      <c r="E58" s="314" t="s">
        <v>28</v>
      </c>
      <c r="F58" s="312" t="s">
        <v>662</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503"/>
      <c r="Y58" s="504"/>
      <c r="Z58" s="240"/>
      <c r="AA58" s="240"/>
      <c r="AB58" s="240"/>
      <c r="AC58" s="240"/>
      <c r="AH58" t="s">
        <v>831</v>
      </c>
      <c r="AR58" t="s">
        <v>732</v>
      </c>
      <c r="AX58" t="s">
        <v>831</v>
      </c>
      <c r="AZ58" t="s">
        <v>774</v>
      </c>
      <c r="BF58" t="s">
        <v>773</v>
      </c>
    </row>
    <row r="59" spans="5:58" ht="51.75" customHeight="1">
      <c r="E59" s="314" t="s">
        <v>30</v>
      </c>
      <c r="F59" s="312" t="s">
        <v>663</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503"/>
      <c r="Y59" s="504"/>
      <c r="Z59" s="240"/>
      <c r="AA59" s="240"/>
      <c r="AB59" s="240"/>
      <c r="AC59" s="240"/>
      <c r="AH59" t="s">
        <v>663</v>
      </c>
      <c r="AR59" t="s">
        <v>733</v>
      </c>
      <c r="AX59" t="s">
        <v>663</v>
      </c>
      <c r="AZ59" t="s">
        <v>776</v>
      </c>
      <c r="BF59" t="s">
        <v>775</v>
      </c>
    </row>
    <row r="60" spans="5:58" ht="51.75" customHeight="1">
      <c r="E60" s="314" t="s">
        <v>32</v>
      </c>
      <c r="F60" s="312" t="s">
        <v>664</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503"/>
      <c r="Y60" s="504"/>
      <c r="Z60" s="240"/>
      <c r="AA60" s="240"/>
      <c r="AB60" s="240"/>
      <c r="AC60" s="240"/>
      <c r="AH60" t="s">
        <v>832</v>
      </c>
      <c r="AR60" t="s">
        <v>734</v>
      </c>
      <c r="AX60" t="s">
        <v>832</v>
      </c>
      <c r="AZ60" t="s">
        <v>778</v>
      </c>
      <c r="BF60" t="s">
        <v>777</v>
      </c>
    </row>
    <row r="61" spans="5:58" ht="51.75" customHeight="1">
      <c r="E61" s="314" t="s">
        <v>42</v>
      </c>
      <c r="F61" s="312" t="s">
        <v>665</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503"/>
      <c r="Y61" s="504"/>
      <c r="Z61" s="240"/>
      <c r="AA61" s="240"/>
      <c r="AB61" s="240"/>
      <c r="AC61" s="240"/>
      <c r="AH61" t="s">
        <v>833</v>
      </c>
      <c r="AR61" t="s">
        <v>735</v>
      </c>
      <c r="AX61" t="s">
        <v>833</v>
      </c>
      <c r="AZ61" t="s">
        <v>780</v>
      </c>
      <c r="BF61" t="s">
        <v>779</v>
      </c>
    </row>
    <row r="62" spans="5:58" ht="51.75" customHeight="1">
      <c r="E62" s="314" t="s">
        <v>50</v>
      </c>
      <c r="F62" s="330" t="s">
        <v>666</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503"/>
      <c r="Y62" s="504"/>
      <c r="Z62" s="240"/>
      <c r="AA62" s="240"/>
      <c r="AB62" s="240"/>
      <c r="AC62" s="240"/>
      <c r="AH62" t="s">
        <v>834</v>
      </c>
      <c r="AR62" t="s">
        <v>736</v>
      </c>
      <c r="AX62" t="s">
        <v>834</v>
      </c>
      <c r="AZ62" t="s">
        <v>782</v>
      </c>
      <c r="BF62" t="s">
        <v>781</v>
      </c>
    </row>
    <row r="63" spans="5:58" ht="51.75" customHeight="1">
      <c r="E63" s="314" t="s">
        <v>51</v>
      </c>
      <c r="F63" s="312" t="s">
        <v>649</v>
      </c>
      <c r="H63" s="240">
        <v>719</v>
      </c>
      <c r="I63" s="240">
        <v>134399</v>
      </c>
      <c r="J63" s="240"/>
      <c r="K63" s="240"/>
      <c r="L63" s="183">
        <f t="shared" si="40"/>
        <v>134399</v>
      </c>
      <c r="M63" s="339">
        <f>+IFERROR(IF(COUNT(L63),ROUND(L63/'Shareholding Pattern'!$L$78*100,2),""),"")</f>
        <v>3.36</v>
      </c>
      <c r="N63" s="240">
        <v>134399</v>
      </c>
      <c r="O63" s="240"/>
      <c r="P63" s="183">
        <f t="shared" si="38"/>
        <v>134399</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503"/>
      <c r="Y63" s="504"/>
      <c r="Z63" s="240">
        <v>23104</v>
      </c>
      <c r="AA63" s="240">
        <v>0</v>
      </c>
      <c r="AB63" s="240">
        <v>0</v>
      </c>
      <c r="AC63" s="240">
        <v>0</v>
      </c>
      <c r="AH63" t="s">
        <v>195</v>
      </c>
      <c r="AR63" t="s">
        <v>737</v>
      </c>
      <c r="AX63" t="s">
        <v>195</v>
      </c>
      <c r="AZ63" t="s">
        <v>784</v>
      </c>
      <c r="BF63" t="s">
        <v>783</v>
      </c>
    </row>
    <row r="64" spans="5:58" ht="43.5" customHeight="1">
      <c r="E64" s="314" t="s">
        <v>53</v>
      </c>
      <c r="F64" s="199" t="s">
        <v>650</v>
      </c>
      <c r="H64" s="240">
        <v>2</v>
      </c>
      <c r="I64" s="240">
        <v>912862</v>
      </c>
      <c r="J64" s="240"/>
      <c r="K64" s="240"/>
      <c r="L64" s="183">
        <f t="shared" si="40"/>
        <v>912862</v>
      </c>
      <c r="M64" s="339">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503"/>
      <c r="Y64" s="504"/>
      <c r="Z64" s="240">
        <v>912862</v>
      </c>
      <c r="AA64" s="240">
        <v>0</v>
      </c>
      <c r="AB64" s="240">
        <v>0</v>
      </c>
      <c r="AC64" s="240">
        <v>0</v>
      </c>
      <c r="AH64" t="s">
        <v>196</v>
      </c>
      <c r="AR64" t="s">
        <v>738</v>
      </c>
      <c r="AX64" t="s">
        <v>196</v>
      </c>
      <c r="AZ64" t="s">
        <v>786</v>
      </c>
      <c r="BF64" t="s">
        <v>785</v>
      </c>
    </row>
    <row r="65" spans="5:58" ht="43.5" customHeight="1">
      <c r="E65" s="314" t="s">
        <v>55</v>
      </c>
      <c r="F65" s="199" t="s">
        <v>667</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503"/>
      <c r="Y65" s="504"/>
      <c r="Z65" s="240">
        <v>51</v>
      </c>
      <c r="AA65" s="240">
        <v>0</v>
      </c>
      <c r="AB65" s="240">
        <v>0</v>
      </c>
      <c r="AC65" s="240">
        <v>0</v>
      </c>
      <c r="AH65" t="s">
        <v>667</v>
      </c>
      <c r="AR65" t="s">
        <v>739</v>
      </c>
      <c r="AX65" t="s">
        <v>667</v>
      </c>
      <c r="AZ65" t="s">
        <v>788</v>
      </c>
      <c r="BF65" t="s">
        <v>787</v>
      </c>
    </row>
    <row r="66" spans="5:58" ht="43.5" customHeight="1">
      <c r="E66" s="314" t="s">
        <v>669</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503"/>
      <c r="Y66" s="504"/>
      <c r="Z66" s="240"/>
      <c r="AA66" s="240"/>
      <c r="AB66" s="240"/>
      <c r="AC66" s="240"/>
      <c r="AH66" t="s">
        <v>464</v>
      </c>
      <c r="AR66" t="s">
        <v>740</v>
      </c>
      <c r="AX66" t="s">
        <v>464</v>
      </c>
      <c r="AZ66" t="s">
        <v>790</v>
      </c>
      <c r="BF66" t="s">
        <v>789</v>
      </c>
    </row>
    <row r="67" spans="5:58" ht="43.5" customHeight="1">
      <c r="E67" s="314" t="s">
        <v>670</v>
      </c>
      <c r="F67" s="199" t="s">
        <v>668</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503"/>
      <c r="Y67" s="504"/>
      <c r="Z67" s="240"/>
      <c r="AA67" s="240"/>
      <c r="AB67" s="240"/>
      <c r="AC67" s="240"/>
      <c r="AH67" t="s">
        <v>668</v>
      </c>
      <c r="AR67" t="s">
        <v>741</v>
      </c>
      <c r="AX67" t="s">
        <v>668</v>
      </c>
      <c r="AZ67" t="s">
        <v>792</v>
      </c>
      <c r="BF67" t="s">
        <v>791</v>
      </c>
    </row>
    <row r="68" spans="5:58" ht="39" customHeight="1">
      <c r="E68" s="314" t="s">
        <v>673</v>
      </c>
      <c r="F68" s="199" t="s">
        <v>440</v>
      </c>
      <c r="H68" s="240">
        <v>4</v>
      </c>
      <c r="I68" s="240">
        <v>1634</v>
      </c>
      <c r="J68" s="240"/>
      <c r="K68" s="240"/>
      <c r="L68" s="183">
        <f t="shared" si="40"/>
        <v>1634</v>
      </c>
      <c r="M68" s="339">
        <f>+IFERROR(IF(COUNT(L68),ROUND(L68/'Shareholding Pattern'!$L$78*100,2),""),"")</f>
        <v>0.04</v>
      </c>
      <c r="N68" s="240">
        <v>1634</v>
      </c>
      <c r="O68" s="240"/>
      <c r="P68" s="183">
        <f t="shared" si="38"/>
        <v>1634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503"/>
      <c r="Y68" s="504"/>
      <c r="Z68" s="240">
        <v>134</v>
      </c>
      <c r="AA68" s="240">
        <v>0</v>
      </c>
      <c r="AB68" s="240">
        <v>0</v>
      </c>
      <c r="AC68" s="240">
        <v>0</v>
      </c>
      <c r="AH68" t="s">
        <v>440</v>
      </c>
      <c r="AR68" t="s">
        <v>742</v>
      </c>
      <c r="AX68" t="s">
        <v>440</v>
      </c>
      <c r="AZ68" t="s">
        <v>794</v>
      </c>
      <c r="BF68" t="s">
        <v>793</v>
      </c>
    </row>
    <row r="69" spans="5:58" ht="20.100000000000001" customHeight="1">
      <c r="E69" s="314" t="s">
        <v>674</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503"/>
      <c r="Y69" s="504"/>
      <c r="Z69" s="240">
        <v>999</v>
      </c>
      <c r="AA69" s="240">
        <v>0</v>
      </c>
      <c r="AB69" s="240">
        <v>0</v>
      </c>
      <c r="AC69" s="240">
        <v>0</v>
      </c>
      <c r="AH69" t="s">
        <v>799</v>
      </c>
      <c r="AR69" t="s">
        <v>185</v>
      </c>
      <c r="AX69" t="s">
        <v>799</v>
      </c>
      <c r="AZ69" t="s">
        <v>796</v>
      </c>
      <c r="BF69" t="s">
        <v>795</v>
      </c>
    </row>
    <row r="70" spans="5:58" ht="20.100000000000001" customHeight="1">
      <c r="E70" s="474" t="s">
        <v>675</v>
      </c>
      <c r="F70" s="474"/>
      <c r="G70" s="474"/>
      <c r="H70" s="52">
        <f>+IFERROR(IF(COUNT(H57:H69),ROUND(SUM(H57:H69),0),""),"")</f>
        <v>729</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503"/>
      <c r="Y70" s="504"/>
      <c r="Z70" s="52">
        <f>+IFERROR(IF(COUNT(Z57:Z69),ROUND(SUM(Z57:Z69),0),""),"")</f>
        <v>937150</v>
      </c>
      <c r="AA70" s="52">
        <f t="shared" ref="AA70:AC70" si="45">+IFERROR(IF(COUNT(AA57:AA69),ROUND(SUM(AA57:AA69),0),""),"")</f>
        <v>0</v>
      </c>
      <c r="AB70" s="52">
        <f t="shared" si="45"/>
        <v>0</v>
      </c>
      <c r="AC70" s="52">
        <f t="shared" si="45"/>
        <v>0</v>
      </c>
      <c r="AR70" t="s">
        <v>186</v>
      </c>
    </row>
    <row r="71" spans="5:58" ht="20.100000000000001" customHeight="1">
      <c r="E71" s="475" t="s">
        <v>676</v>
      </c>
      <c r="F71" s="475"/>
      <c r="G71" s="475"/>
      <c r="H71" s="52">
        <f>+IFERROR(IF(COUNT(H41,H50,H55,H70),ROUND(SUM(H41,H50,H55,H70),0),""),"")</f>
        <v>729</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7"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505"/>
      <c r="Y71" s="506"/>
      <c r="Z71" s="52">
        <f t="shared" ref="Z71" si="53">+IFERROR(IF(COUNT(Z41,Z50,Z55,Z70),ROUND(SUM(Z41,Z50,Z55,Z70),0),""),"")</f>
        <v>937150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480" t="s">
        <v>58</v>
      </c>
      <c r="G74" s="481"/>
      <c r="H74" s="481"/>
      <c r="I74" s="481"/>
      <c r="J74" s="481"/>
      <c r="K74" s="481"/>
      <c r="L74" s="481"/>
      <c r="M74" s="481"/>
      <c r="N74" s="481"/>
      <c r="O74" s="481"/>
      <c r="P74" s="481"/>
      <c r="Q74" s="481"/>
      <c r="R74" s="481"/>
      <c r="S74" s="481"/>
      <c r="T74" s="481"/>
      <c r="U74" s="481"/>
      <c r="V74" s="481"/>
      <c r="W74" s="481"/>
      <c r="X74" s="481"/>
      <c r="Y74" s="481"/>
      <c r="Z74" s="481"/>
      <c r="AA74" s="481"/>
      <c r="AB74" s="481"/>
      <c r="AC74" s="482"/>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10"/>
      <c r="Y75" s="511"/>
      <c r="Z75" s="240"/>
      <c r="AA75" s="485"/>
      <c r="AB75" s="486"/>
      <c r="AC75" s="487"/>
      <c r="AH75" t="s">
        <v>298</v>
      </c>
      <c r="AR75" t="s">
        <v>188</v>
      </c>
      <c r="AX75" t="s">
        <v>298</v>
      </c>
      <c r="AZ75" t="s">
        <v>333</v>
      </c>
      <c r="BF75" t="s">
        <v>322</v>
      </c>
    </row>
    <row r="76" spans="5:58" ht="46.5" customHeight="1">
      <c r="E76" s="97" t="s">
        <v>59</v>
      </c>
      <c r="F76" s="364" t="s">
        <v>858</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12"/>
      <c r="Y76" s="513"/>
      <c r="Z76" s="240"/>
      <c r="AA76" s="485"/>
      <c r="AB76" s="486"/>
      <c r="AC76" s="487"/>
      <c r="AH76" t="s">
        <v>198</v>
      </c>
      <c r="AR76" t="s">
        <v>189</v>
      </c>
      <c r="AX76" t="s">
        <v>198</v>
      </c>
      <c r="AZ76" t="s">
        <v>835</v>
      </c>
      <c r="BF76" t="s">
        <v>836</v>
      </c>
    </row>
    <row r="77" spans="5:58" ht="31.5" customHeight="1">
      <c r="E77" s="476" t="s">
        <v>67</v>
      </c>
      <c r="F77" s="476"/>
      <c r="G77" s="476"/>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12"/>
      <c r="Y77" s="513"/>
      <c r="Z77" s="127" t="str">
        <f t="shared" si="58"/>
        <v/>
      </c>
      <c r="AA77" s="488"/>
      <c r="AB77" s="489"/>
      <c r="AC77" s="490"/>
      <c r="AR77" t="s">
        <v>190</v>
      </c>
    </row>
    <row r="78" spans="5:58" ht="26.25" customHeight="1">
      <c r="E78" s="496" t="s">
        <v>68</v>
      </c>
      <c r="F78" s="496"/>
      <c r="G78" s="496"/>
      <c r="H78" s="127">
        <f>+IFERROR(IF(COUNT(H26,H71,H76),ROUND(SUM(H26,H71,H76),0),""),"")</f>
        <v>730</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4"/>
      <c r="Y78" s="515"/>
      <c r="Z78" s="127">
        <f>+IFERROR(IF(COUNT(Z26,Z71,Z76),ROUND(SUM(Z26,Z71,Z76),0),""),"")</f>
        <v>3887205</v>
      </c>
      <c r="AA78" s="127">
        <f t="shared" ref="AA78:AC78" si="59">+IFERROR(IF(COUNT(AA26,AA71,AA76),ROUND(SUM(AA26,AA71,AA76),0),""),"")</f>
        <v>0</v>
      </c>
      <c r="AB78" s="127">
        <f t="shared" si="59"/>
        <v>0</v>
      </c>
      <c r="AC78" s="127">
        <f t="shared" si="59"/>
        <v>0</v>
      </c>
    </row>
    <row r="79" spans="5:58" ht="22.5" customHeight="1">
      <c r="E79" s="496" t="s">
        <v>69</v>
      </c>
      <c r="F79" s="496"/>
      <c r="G79" s="496"/>
      <c r="H79" s="127">
        <f>+IFERROR(IF(COUNT(H26,H71,H77),ROUND(SUM(H26,H71,H77),0),""),"")</f>
        <v>730</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3887205</v>
      </c>
      <c r="AA79" s="127">
        <f t="shared" ref="AA79:AC79" si="60">+IFERROR(IF(COUNT(AA26,AA71,AA77),ROUND(SUM(AA26,AA71,AA77),0),""),"")</f>
        <v>0</v>
      </c>
      <c r="AB79" s="127">
        <f t="shared" si="60"/>
        <v>0</v>
      </c>
      <c r="AC79" s="127">
        <f t="shared" si="60"/>
        <v>0</v>
      </c>
      <c r="AR79" t="s">
        <v>191</v>
      </c>
    </row>
    <row r="80" spans="5:58" ht="35.1" customHeight="1">
      <c r="E80" s="471" t="s">
        <v>165</v>
      </c>
      <c r="F80" s="472"/>
      <c r="G80" s="472"/>
      <c r="H80" s="472"/>
      <c r="I80" s="472"/>
      <c r="J80" s="472"/>
      <c r="K80" s="472"/>
      <c r="L80" s="472"/>
      <c r="M80" s="473"/>
      <c r="N80" s="469"/>
      <c r="O80" s="470"/>
      <c r="P80" s="288"/>
      <c r="Q80" s="210"/>
      <c r="R80" s="286"/>
      <c r="S80" s="286"/>
      <c r="T80" s="286"/>
      <c r="U80" s="210"/>
      <c r="V80" s="210"/>
      <c r="W80" s="210"/>
      <c r="X80" s="483"/>
      <c r="Y80" s="483"/>
      <c r="Z80" s="483"/>
      <c r="AA80" s="483"/>
      <c r="AB80" s="483"/>
      <c r="AC80" s="484"/>
    </row>
    <row r="81" spans="5:29" ht="35.1" customHeight="1">
      <c r="E81" s="471" t="s">
        <v>529</v>
      </c>
      <c r="F81" s="472"/>
      <c r="G81" s="472"/>
      <c r="H81" s="472"/>
      <c r="I81" s="472"/>
      <c r="J81" s="472"/>
      <c r="K81" s="472"/>
      <c r="L81" s="472"/>
      <c r="M81" s="473"/>
      <c r="N81" s="500"/>
      <c r="O81" s="470"/>
      <c r="P81" s="288"/>
      <c r="Q81" s="210"/>
      <c r="R81" s="286"/>
      <c r="S81" s="286"/>
      <c r="T81" s="286"/>
      <c r="U81" s="210"/>
      <c r="V81" s="210"/>
      <c r="W81" s="210"/>
      <c r="X81" s="483"/>
      <c r="Y81" s="483"/>
      <c r="Z81" s="483"/>
      <c r="AA81" s="483"/>
      <c r="AB81" s="483"/>
      <c r="AC81" s="484"/>
    </row>
    <row r="82" spans="5:29" ht="35.1" customHeight="1">
      <c r="E82" s="471" t="s">
        <v>530</v>
      </c>
      <c r="F82" s="472"/>
      <c r="G82" s="472"/>
      <c r="H82" s="472"/>
      <c r="I82" s="472"/>
      <c r="J82" s="472"/>
      <c r="K82" s="472"/>
      <c r="L82" s="472"/>
      <c r="M82" s="473"/>
      <c r="N82" s="500"/>
      <c r="O82" s="470"/>
      <c r="P82" s="288"/>
      <c r="Q82" s="210"/>
      <c r="R82" s="286"/>
      <c r="S82" s="286"/>
      <c r="T82" s="286"/>
      <c r="U82" s="210"/>
      <c r="V82" s="210"/>
      <c r="W82" s="210"/>
      <c r="X82" s="483"/>
      <c r="Y82" s="483"/>
      <c r="Z82" s="483"/>
      <c r="AA82" s="483"/>
      <c r="AB82" s="483"/>
      <c r="AC82" s="484"/>
    </row>
    <row r="83" spans="5:29" ht="35.1" customHeight="1">
      <c r="E83" s="471" t="s">
        <v>531</v>
      </c>
      <c r="F83" s="472"/>
      <c r="G83" s="472"/>
      <c r="H83" s="472"/>
      <c r="I83" s="472"/>
      <c r="J83" s="472"/>
      <c r="K83" s="472"/>
      <c r="L83" s="472"/>
      <c r="M83" s="473"/>
      <c r="N83" s="469"/>
      <c r="O83" s="470"/>
      <c r="P83" s="288"/>
      <c r="Q83" s="210"/>
      <c r="R83" s="286"/>
      <c r="S83" s="286"/>
      <c r="T83" s="286"/>
      <c r="U83" s="210"/>
      <c r="V83" s="210"/>
      <c r="W83" s="210"/>
      <c r="X83" s="483"/>
      <c r="Y83" s="483"/>
      <c r="Z83" s="483"/>
      <c r="AA83" s="483"/>
      <c r="AB83" s="483"/>
      <c r="AC83" s="484"/>
    </row>
  </sheetData>
  <sheetProtection password="F884" sheet="1" objects="1" scenarios="1"/>
  <mergeCells count="58">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 ref="X30:Y41"/>
    <mergeCell ref="Z9:Z11"/>
    <mergeCell ref="X81:Z81"/>
    <mergeCell ref="S9:S11"/>
    <mergeCell ref="X75:Y78"/>
    <mergeCell ref="V9:W10"/>
    <mergeCell ref="X9:Y10"/>
    <mergeCell ref="U9:U11"/>
    <mergeCell ref="T9:T11"/>
    <mergeCell ref="X80:Z80"/>
    <mergeCell ref="X43:Y50"/>
    <mergeCell ref="X52:Y71"/>
    <mergeCell ref="X82:Z82"/>
    <mergeCell ref="X83:Z83"/>
    <mergeCell ref="E81:M81"/>
    <mergeCell ref="E82:M82"/>
    <mergeCell ref="E83:M83"/>
    <mergeCell ref="N81:O81"/>
    <mergeCell ref="N82:O82"/>
    <mergeCell ref="N83:O83"/>
    <mergeCell ref="F9:G11"/>
    <mergeCell ref="E78:G78"/>
    <mergeCell ref="J9:J11"/>
    <mergeCell ref="E70:G70"/>
    <mergeCell ref="E79:G79"/>
    <mergeCell ref="E9:E11"/>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G17" sqref="G1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862</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2" t="s">
        <v>119</v>
      </c>
      <c r="E9" s="532" t="s">
        <v>34</v>
      </c>
      <c r="F9" s="532" t="s">
        <v>376</v>
      </c>
      <c r="G9" s="532" t="s">
        <v>118</v>
      </c>
      <c r="H9" s="454" t="s">
        <v>1</v>
      </c>
      <c r="I9" s="532" t="s">
        <v>368</v>
      </c>
      <c r="J9" s="454" t="s">
        <v>3</v>
      </c>
      <c r="K9" s="454" t="s">
        <v>4</v>
      </c>
      <c r="L9" s="454" t="s">
        <v>5</v>
      </c>
      <c r="M9" s="454" t="s">
        <v>6</v>
      </c>
      <c r="N9" s="454" t="s">
        <v>7</v>
      </c>
      <c r="O9" s="454" t="s">
        <v>8</v>
      </c>
      <c r="P9" s="454"/>
      <c r="Q9" s="454"/>
      <c r="R9" s="454"/>
      <c r="S9" s="454" t="s">
        <v>9</v>
      </c>
      <c r="T9" s="532" t="s">
        <v>447</v>
      </c>
      <c r="U9" s="532" t="s">
        <v>116</v>
      </c>
      <c r="V9" s="454" t="s">
        <v>89</v>
      </c>
      <c r="W9" s="454" t="s">
        <v>12</v>
      </c>
      <c r="X9" s="454"/>
      <c r="Y9" s="454" t="s">
        <v>14</v>
      </c>
      <c r="Z9" s="454" t="s">
        <v>441</v>
      </c>
      <c r="AA9" s="523" t="s">
        <v>707</v>
      </c>
      <c r="AB9" s="524"/>
      <c r="AC9" s="525"/>
      <c r="AV9" t="s">
        <v>34</v>
      </c>
    </row>
    <row r="10" spans="4:54" ht="31.5" customHeight="1">
      <c r="D10" s="467"/>
      <c r="E10" s="467"/>
      <c r="F10" s="467"/>
      <c r="G10" s="467"/>
      <c r="H10" s="454"/>
      <c r="I10" s="467"/>
      <c r="J10" s="454"/>
      <c r="K10" s="454"/>
      <c r="L10" s="454"/>
      <c r="M10" s="454"/>
      <c r="N10" s="454"/>
      <c r="O10" s="454" t="s">
        <v>15</v>
      </c>
      <c r="P10" s="454"/>
      <c r="Q10" s="454"/>
      <c r="R10" s="454" t="s">
        <v>16</v>
      </c>
      <c r="S10" s="454"/>
      <c r="T10" s="467"/>
      <c r="U10" s="467"/>
      <c r="V10" s="454"/>
      <c r="W10" s="454"/>
      <c r="X10" s="454"/>
      <c r="Y10" s="454"/>
      <c r="Z10" s="454"/>
      <c r="AA10" s="461" t="s">
        <v>708</v>
      </c>
      <c r="AB10" s="462"/>
      <c r="AC10" s="463"/>
      <c r="AV10" t="s">
        <v>379</v>
      </c>
    </row>
    <row r="11" spans="4:54" ht="45">
      <c r="D11" s="453"/>
      <c r="E11" s="453"/>
      <c r="F11" s="453"/>
      <c r="G11" s="453"/>
      <c r="H11" s="454"/>
      <c r="I11" s="453"/>
      <c r="J11" s="454"/>
      <c r="K11" s="454"/>
      <c r="L11" s="454"/>
      <c r="M11" s="454"/>
      <c r="N11" s="454"/>
      <c r="O11" s="27" t="s">
        <v>17</v>
      </c>
      <c r="P11" s="27" t="s">
        <v>18</v>
      </c>
      <c r="Q11" s="27" t="s">
        <v>19</v>
      </c>
      <c r="R11" s="454"/>
      <c r="S11" s="454"/>
      <c r="T11" s="453"/>
      <c r="U11" s="453"/>
      <c r="V11" s="454"/>
      <c r="W11" s="27" t="s">
        <v>20</v>
      </c>
      <c r="X11" s="27" t="s">
        <v>21</v>
      </c>
      <c r="Y11" s="454"/>
      <c r="Z11" s="454"/>
      <c r="AA11" s="55" t="s">
        <v>709</v>
      </c>
      <c r="AB11" s="55" t="s">
        <v>710</v>
      </c>
      <c r="AC11" s="55" t="s">
        <v>711</v>
      </c>
    </row>
    <row r="12" spans="4:54" ht="24.75" customHeight="1">
      <c r="D12" s="8" t="s">
        <v>685</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68" t="s">
        <v>336</v>
      </c>
      <c r="F15" s="368" t="s">
        <v>34</v>
      </c>
      <c r="G15" s="233"/>
      <c r="H15" s="388"/>
      <c r="I15" s="38">
        <v>2</v>
      </c>
      <c r="J15" s="38">
        <v>999</v>
      </c>
      <c r="K15" s="38"/>
      <c r="L15" s="38"/>
      <c r="M15" s="366">
        <f>+IFERROR(IF(COUNT(J15:L15),ROUND(SUM(J15:L15),0),""),"")</f>
        <v>999</v>
      </c>
      <c r="N15" s="187">
        <f>+IFERROR(IF(COUNT(M15),ROUND(M15/'Shareholding Pattern'!$L$78*100,2),""),"")</f>
        <v>0.02</v>
      </c>
      <c r="O15" s="38">
        <f>IF(J15="","",J15)</f>
        <v>999</v>
      </c>
      <c r="P15" s="38"/>
      <c r="Q15" s="366">
        <f>+IFERROR(IF(COUNT(O15:P15),ROUND(SUM(O15,P15),2),""),"")</f>
        <v>999</v>
      </c>
      <c r="R15" s="187">
        <f>+IFERROR(IF(COUNT(Q15),ROUND(Q15/('Shareholding Pattern'!$P$79)*100,2),""),"")</f>
        <v>0.02</v>
      </c>
      <c r="S15" s="38"/>
      <c r="T15" s="38"/>
      <c r="U15" s="366" t="str">
        <f>+IFERROR(IF(COUNT(S15:T15),ROUND(SUM(S15:T15),0),""),"")</f>
        <v/>
      </c>
      <c r="V15" s="187">
        <f>+IFERROR(IF(COUNT(M15,U15),ROUND(SUM(U15,M15)/SUM('Shareholding Pattern'!$L$78,'Shareholding Pattern'!$T$78)*100,2),""),"")</f>
        <v>0.02</v>
      </c>
      <c r="W15" s="38"/>
      <c r="X15" s="186" t="str">
        <f>+IFERROR(IF(COUNT(W15),ROUND(SUM(W15)/SUM(M15)*100,2),""),0)</f>
        <v/>
      </c>
      <c r="Y15" s="38">
        <v>999</v>
      </c>
      <c r="Z15" s="228"/>
      <c r="AA15" s="38">
        <v>0</v>
      </c>
      <c r="AB15" s="38">
        <v>0</v>
      </c>
      <c r="AC15" s="38">
        <v>0</v>
      </c>
    </row>
    <row r="16" spans="4:54">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password="F884" sheet="1" objects="1" scenarios="1"/>
  <dataConsolidate/>
  <mergeCells count="23">
    <mergeCell ref="O9:R9"/>
    <mergeCell ref="S9:S11"/>
    <mergeCell ref="W9:X10"/>
    <mergeCell ref="K9:K11"/>
    <mergeCell ref="L9:L11"/>
    <mergeCell ref="M9:M11"/>
    <mergeCell ref="N9:N11"/>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opentextblock">
                <anchor moveWithCells="1" sizeWithCells="1">
                  <from>
                    <xdr:col>25</xdr:col>
                    <xdr:colOff>47625</xdr:colOff>
                    <xdr:row>14</xdr:row>
                    <xdr:rowOff>47625</xdr:rowOff>
                  </from>
                  <to>
                    <xdr:col>25</xdr:col>
                    <xdr:colOff>1047750</xdr:colOff>
                    <xdr:row>14</xdr:row>
                    <xdr:rowOff>209550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8" sqref="D18"/>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848</v>
      </c>
      <c r="F2" t="s">
        <v>849</v>
      </c>
      <c r="G2" t="s">
        <v>851</v>
      </c>
    </row>
    <row r="3" spans="4:14" hidden="1"/>
    <row r="4" spans="4:14" hidden="1"/>
    <row r="5" spans="4:14" hidden="1"/>
    <row r="6" spans="4:14" hidden="1"/>
    <row r="7" spans="4:14" ht="30" customHeight="1"/>
    <row r="8" spans="4:14" ht="30" customHeight="1">
      <c r="D8" s="544" t="s">
        <v>841</v>
      </c>
      <c r="E8" s="545"/>
      <c r="F8" s="546"/>
      <c r="G8" s="361"/>
    </row>
    <row r="9" spans="4:14" ht="31.5">
      <c r="D9" s="344" t="s">
        <v>107</v>
      </c>
      <c r="E9" s="344" t="s">
        <v>857</v>
      </c>
      <c r="F9" s="344" t="s">
        <v>849</v>
      </c>
      <c r="G9" s="362"/>
    </row>
    <row r="10" spans="4:14" ht="20.100000000000001" customHeight="1">
      <c r="D10" s="264" t="s">
        <v>842</v>
      </c>
      <c r="E10" s="358">
        <v>100</v>
      </c>
      <c r="F10" s="359">
        <v>0</v>
      </c>
      <c r="G10" s="363"/>
      <c r="K10">
        <v>0</v>
      </c>
      <c r="L10">
        <v>0</v>
      </c>
      <c r="M10">
        <v>0</v>
      </c>
      <c r="N10">
        <v>0</v>
      </c>
    </row>
    <row r="11" spans="4:14" ht="20.100000000000001" customHeight="1">
      <c r="D11" s="265" t="s">
        <v>843</v>
      </c>
      <c r="E11" s="358">
        <v>100</v>
      </c>
      <c r="F11" s="358">
        <v>0</v>
      </c>
      <c r="G11" s="363"/>
      <c r="K11">
        <v>0</v>
      </c>
      <c r="L11">
        <v>0</v>
      </c>
      <c r="M11">
        <v>0</v>
      </c>
      <c r="N11">
        <v>0</v>
      </c>
    </row>
    <row r="12" spans="4:14" ht="20.100000000000001" customHeight="1">
      <c r="D12" s="265" t="s">
        <v>844</v>
      </c>
      <c r="E12" s="358">
        <v>100</v>
      </c>
      <c r="F12" s="358">
        <v>0</v>
      </c>
      <c r="G12" s="363"/>
      <c r="K12">
        <v>0</v>
      </c>
      <c r="L12">
        <v>0</v>
      </c>
      <c r="M12">
        <v>0</v>
      </c>
      <c r="N12">
        <v>0</v>
      </c>
    </row>
    <row r="13" spans="4:14">
      <c r="D13" s="265" t="s">
        <v>845</v>
      </c>
      <c r="E13" s="358">
        <v>100</v>
      </c>
      <c r="F13" s="358">
        <v>0</v>
      </c>
      <c r="G13" s="363"/>
      <c r="K13">
        <v>0</v>
      </c>
      <c r="L13">
        <v>0</v>
      </c>
      <c r="M13">
        <v>0</v>
      </c>
      <c r="N13">
        <v>0</v>
      </c>
    </row>
    <row r="14" spans="4:14" ht="21.75" customHeight="1">
      <c r="D14" s="267" t="s">
        <v>846</v>
      </c>
      <c r="E14" s="360">
        <v>100</v>
      </c>
      <c r="F14" s="360">
        <v>0</v>
      </c>
      <c r="G14" s="363"/>
      <c r="K14">
        <v>0</v>
      </c>
      <c r="L14">
        <v>0</v>
      </c>
      <c r="M14">
        <v>0</v>
      </c>
      <c r="N14">
        <v>0</v>
      </c>
    </row>
    <row r="15" spans="4:14" ht="91.5" customHeight="1">
      <c r="D15" s="548" t="s">
        <v>856</v>
      </c>
      <c r="E15" s="549"/>
      <c r="F15" s="550"/>
    </row>
    <row r="16" spans="4:14" ht="15" customHeight="1">
      <c r="D16" s="547"/>
      <c r="E16" s="547"/>
      <c r="F16" s="69"/>
    </row>
  </sheetData>
  <sheetProtection password="F884"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840</v>
      </c>
      <c r="B61" t="s">
        <v>718</v>
      </c>
      <c r="C61" t="s">
        <v>236</v>
      </c>
      <c r="D61" t="s">
        <v>216</v>
      </c>
    </row>
    <row r="62" spans="1:4">
      <c r="A62" s="271" t="s">
        <v>275</v>
      </c>
      <c r="B62" t="s">
        <v>181</v>
      </c>
      <c r="C62" t="s">
        <v>236</v>
      </c>
      <c r="D62" t="s">
        <v>216</v>
      </c>
    </row>
    <row r="63" spans="1:4">
      <c r="A63" s="271" t="s">
        <v>276</v>
      </c>
      <c r="B63" t="s">
        <v>182</v>
      </c>
      <c r="C63" t="s">
        <v>236</v>
      </c>
      <c r="D63" t="s">
        <v>216</v>
      </c>
    </row>
    <row r="64" spans="1:4">
      <c r="A64" s="271" t="s">
        <v>800</v>
      </c>
      <c r="B64" t="s">
        <v>719</v>
      </c>
      <c r="C64" t="s">
        <v>236</v>
      </c>
      <c r="D64" t="s">
        <v>216</v>
      </c>
    </row>
    <row r="65" spans="1:4">
      <c r="A65" s="271" t="s">
        <v>801</v>
      </c>
      <c r="B65" t="s">
        <v>720</v>
      </c>
      <c r="C65" t="s">
        <v>236</v>
      </c>
      <c r="D65" t="s">
        <v>216</v>
      </c>
    </row>
    <row r="66" spans="1:4">
      <c r="A66" s="273" t="s">
        <v>278</v>
      </c>
      <c r="B66" t="s">
        <v>183</v>
      </c>
      <c r="C66" t="s">
        <v>236</v>
      </c>
      <c r="D66" t="s">
        <v>216</v>
      </c>
    </row>
    <row r="67" spans="1:4">
      <c r="A67" s="271" t="s">
        <v>802</v>
      </c>
      <c r="B67" t="s">
        <v>721</v>
      </c>
      <c r="C67" t="s">
        <v>236</v>
      </c>
      <c r="D67" t="s">
        <v>216</v>
      </c>
    </row>
    <row r="68" spans="1:4">
      <c r="A68" s="271" t="s">
        <v>803</v>
      </c>
      <c r="B68" t="s">
        <v>722</v>
      </c>
      <c r="C68" t="s">
        <v>236</v>
      </c>
      <c r="D68" t="s">
        <v>216</v>
      </c>
    </row>
    <row r="69" spans="1:4">
      <c r="A69" s="277" t="s">
        <v>838</v>
      </c>
      <c r="B69" s="276" t="s">
        <v>804</v>
      </c>
      <c r="C69" t="s">
        <v>236</v>
      </c>
      <c r="D69" t="s">
        <v>216</v>
      </c>
    </row>
    <row r="70" spans="1:4">
      <c r="A70" s="271" t="s">
        <v>805</v>
      </c>
      <c r="B70" t="s">
        <v>723</v>
      </c>
      <c r="C70" t="s">
        <v>236</v>
      </c>
      <c r="D70" t="s">
        <v>216</v>
      </c>
    </row>
    <row r="71" spans="1:4">
      <c r="A71" s="271" t="s">
        <v>274</v>
      </c>
      <c r="B71" t="s">
        <v>180</v>
      </c>
      <c r="C71" t="s">
        <v>236</v>
      </c>
      <c r="D71" t="s">
        <v>216</v>
      </c>
    </row>
    <row r="72" spans="1:4">
      <c r="A72" s="271" t="s">
        <v>806</v>
      </c>
      <c r="B72" t="s">
        <v>724</v>
      </c>
      <c r="C72" t="s">
        <v>236</v>
      </c>
      <c r="D72" t="s">
        <v>216</v>
      </c>
    </row>
    <row r="73" spans="1:4">
      <c r="A73" s="271" t="s">
        <v>807</v>
      </c>
      <c r="B73" t="s">
        <v>725</v>
      </c>
      <c r="C73" t="s">
        <v>236</v>
      </c>
      <c r="D73" t="s">
        <v>216</v>
      </c>
    </row>
    <row r="74" spans="1:4">
      <c r="A74" s="271" t="s">
        <v>808</v>
      </c>
      <c r="B74" t="s">
        <v>726</v>
      </c>
      <c r="C74" t="s">
        <v>236</v>
      </c>
      <c r="D74" t="s">
        <v>216</v>
      </c>
    </row>
    <row r="75" spans="1:4">
      <c r="A75" s="271" t="s">
        <v>279</v>
      </c>
      <c r="B75" t="s">
        <v>184</v>
      </c>
      <c r="C75" t="s">
        <v>236</v>
      </c>
      <c r="D75" t="s">
        <v>216</v>
      </c>
    </row>
    <row r="76" spans="1:4">
      <c r="A76" s="271" t="s">
        <v>809</v>
      </c>
      <c r="B76" t="s">
        <v>727</v>
      </c>
      <c r="C76" t="s">
        <v>236</v>
      </c>
      <c r="D76" t="s">
        <v>216</v>
      </c>
    </row>
    <row r="77" spans="1:4">
      <c r="A77" s="277" t="s">
        <v>839</v>
      </c>
      <c r="B77" s="276" t="s">
        <v>837</v>
      </c>
      <c r="C77" t="s">
        <v>236</v>
      </c>
      <c r="D77" t="s">
        <v>216</v>
      </c>
    </row>
    <row r="78" spans="1:4">
      <c r="A78" s="271" t="s">
        <v>810</v>
      </c>
      <c r="B78" t="s">
        <v>728</v>
      </c>
      <c r="C78" t="s">
        <v>236</v>
      </c>
      <c r="D78" t="s">
        <v>216</v>
      </c>
    </row>
    <row r="79" spans="1:4">
      <c r="A79" s="271" t="s">
        <v>811</v>
      </c>
      <c r="B79" t="s">
        <v>729</v>
      </c>
      <c r="C79" t="s">
        <v>236</v>
      </c>
      <c r="D79" t="s">
        <v>216</v>
      </c>
    </row>
    <row r="80" spans="1:4" ht="30">
      <c r="A80" s="271" t="s">
        <v>812</v>
      </c>
      <c r="B80" s="343" t="s">
        <v>730</v>
      </c>
      <c r="C80" t="s">
        <v>236</v>
      </c>
      <c r="D80" t="s">
        <v>216</v>
      </c>
    </row>
    <row r="81" spans="1:4">
      <c r="A81" s="277" t="s">
        <v>372</v>
      </c>
      <c r="B81" s="276" t="s">
        <v>373</v>
      </c>
      <c r="C81" t="s">
        <v>236</v>
      </c>
      <c r="D81" t="s">
        <v>216</v>
      </c>
    </row>
    <row r="82" spans="1:4">
      <c r="A82" s="271" t="s">
        <v>813</v>
      </c>
      <c r="B82" t="s">
        <v>731</v>
      </c>
      <c r="C82" t="s">
        <v>236</v>
      </c>
      <c r="D82" t="s">
        <v>216</v>
      </c>
    </row>
    <row r="83" spans="1:4">
      <c r="A83" s="271" t="s">
        <v>814</v>
      </c>
      <c r="B83" t="s">
        <v>732</v>
      </c>
      <c r="C83" t="s">
        <v>236</v>
      </c>
      <c r="D83" t="s">
        <v>216</v>
      </c>
    </row>
    <row r="84" spans="1:4">
      <c r="A84" s="271" t="s">
        <v>815</v>
      </c>
      <c r="B84" t="s">
        <v>733</v>
      </c>
      <c r="C84" t="s">
        <v>236</v>
      </c>
      <c r="D84" t="s">
        <v>216</v>
      </c>
    </row>
    <row r="85" spans="1:4">
      <c r="A85" t="s">
        <v>816</v>
      </c>
      <c r="B85" t="s">
        <v>734</v>
      </c>
      <c r="C85" t="s">
        <v>236</v>
      </c>
      <c r="D85" t="s">
        <v>216</v>
      </c>
    </row>
    <row r="86" spans="1:4">
      <c r="A86" t="s">
        <v>817</v>
      </c>
      <c r="B86" t="s">
        <v>735</v>
      </c>
      <c r="C86" t="s">
        <v>236</v>
      </c>
      <c r="D86" t="s">
        <v>216</v>
      </c>
    </row>
    <row r="87" spans="1:4">
      <c r="A87" t="s">
        <v>818</v>
      </c>
      <c r="B87" t="s">
        <v>736</v>
      </c>
      <c r="C87" t="s">
        <v>236</v>
      </c>
      <c r="D87" t="s">
        <v>216</v>
      </c>
    </row>
    <row r="88" spans="1:4">
      <c r="A88" t="s">
        <v>819</v>
      </c>
      <c r="B88" t="s">
        <v>737</v>
      </c>
      <c r="C88" t="s">
        <v>236</v>
      </c>
      <c r="D88" t="s">
        <v>216</v>
      </c>
    </row>
    <row r="89" spans="1:4">
      <c r="A89" t="s">
        <v>820</v>
      </c>
      <c r="B89" t="s">
        <v>738</v>
      </c>
      <c r="C89" t="s">
        <v>236</v>
      </c>
      <c r="D89" t="s">
        <v>216</v>
      </c>
    </row>
    <row r="90" spans="1:4">
      <c r="A90" t="s">
        <v>821</v>
      </c>
      <c r="B90" t="s">
        <v>739</v>
      </c>
      <c r="C90" t="s">
        <v>236</v>
      </c>
      <c r="D90" t="s">
        <v>216</v>
      </c>
    </row>
    <row r="91" spans="1:4">
      <c r="A91" t="s">
        <v>822</v>
      </c>
      <c r="B91" t="s">
        <v>740</v>
      </c>
      <c r="C91" t="s">
        <v>236</v>
      </c>
      <c r="D91" t="s">
        <v>216</v>
      </c>
    </row>
    <row r="92" spans="1:4">
      <c r="A92" s="276" t="s">
        <v>823</v>
      </c>
      <c r="B92" t="s">
        <v>741</v>
      </c>
      <c r="C92" t="s">
        <v>236</v>
      </c>
      <c r="D92" t="s">
        <v>216</v>
      </c>
    </row>
    <row r="93" spans="1:4">
      <c r="A93" t="s">
        <v>824</v>
      </c>
      <c r="B93" t="s">
        <v>742</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715</v>
      </c>
      <c r="B120" t="s">
        <v>712</v>
      </c>
      <c r="C120" t="s">
        <v>242</v>
      </c>
      <c r="D120" t="s">
        <v>225</v>
      </c>
      <c r="E120" t="s">
        <v>859</v>
      </c>
    </row>
    <row r="121" spans="1:5">
      <c r="A121" t="s">
        <v>716</v>
      </c>
      <c r="B121" t="s">
        <v>714</v>
      </c>
      <c r="C121" t="s">
        <v>242</v>
      </c>
      <c r="D121" t="s">
        <v>225</v>
      </c>
      <c r="E121" t="s">
        <v>860</v>
      </c>
    </row>
    <row r="122" spans="1:5">
      <c r="A122" t="s">
        <v>717</v>
      </c>
      <c r="B122" t="s">
        <v>713</v>
      </c>
      <c r="C122" t="s">
        <v>242</v>
      </c>
      <c r="D122" t="s">
        <v>225</v>
      </c>
      <c r="E122" t="s">
        <v>861</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643</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644</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644</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577</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578</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577</v>
      </c>
    </row>
    <row r="214" spans="1:5">
      <c r="A214" t="s">
        <v>534</v>
      </c>
      <c r="B214" t="s">
        <v>325</v>
      </c>
      <c r="C214" t="s">
        <v>249</v>
      </c>
      <c r="D214" t="s">
        <v>225</v>
      </c>
    </row>
    <row r="215" spans="1:5">
      <c r="A215" t="s">
        <v>540</v>
      </c>
      <c r="B215" t="s">
        <v>326</v>
      </c>
      <c r="C215" t="s">
        <v>395</v>
      </c>
      <c r="D215" t="s">
        <v>225</v>
      </c>
    </row>
    <row r="216" spans="1:5" ht="18.75">
      <c r="A216" s="269" t="s">
        <v>610</v>
      </c>
      <c r="B216" s="269"/>
      <c r="C216" s="269"/>
      <c r="D216" s="269"/>
      <c r="E216" s="269"/>
    </row>
    <row r="217" spans="1:5">
      <c r="A217" t="s">
        <v>630</v>
      </c>
      <c r="B217" t="s">
        <v>615</v>
      </c>
      <c r="C217" t="s">
        <v>215</v>
      </c>
      <c r="D217" t="s">
        <v>216</v>
      </c>
    </row>
    <row r="218" spans="1:5">
      <c r="A218" t="s">
        <v>631</v>
      </c>
      <c r="B218" t="s">
        <v>616</v>
      </c>
      <c r="C218" t="s">
        <v>364</v>
      </c>
      <c r="D218" t="s">
        <v>216</v>
      </c>
      <c r="E218" t="s">
        <v>569</v>
      </c>
    </row>
    <row r="219" spans="1:5">
      <c r="A219" t="s">
        <v>632</v>
      </c>
      <c r="B219" t="s">
        <v>617</v>
      </c>
      <c r="C219" t="s">
        <v>215</v>
      </c>
      <c r="D219" t="s">
        <v>216</v>
      </c>
    </row>
    <row r="220" spans="1:5">
      <c r="A220" t="s">
        <v>633</v>
      </c>
      <c r="B220" t="s">
        <v>618</v>
      </c>
      <c r="C220" t="s">
        <v>215</v>
      </c>
      <c r="D220" t="s">
        <v>216</v>
      </c>
    </row>
    <row r="221" spans="1:5">
      <c r="A221" t="s">
        <v>634</v>
      </c>
      <c r="B221" t="s">
        <v>619</v>
      </c>
      <c r="C221" t="s">
        <v>215</v>
      </c>
      <c r="D221" t="s">
        <v>216</v>
      </c>
    </row>
    <row r="222" spans="1:5">
      <c r="A222" t="s">
        <v>612</v>
      </c>
      <c r="B222" t="s">
        <v>620</v>
      </c>
      <c r="C222" t="s">
        <v>215</v>
      </c>
      <c r="D222" t="s">
        <v>216</v>
      </c>
    </row>
    <row r="223" spans="1:5">
      <c r="A223" t="s">
        <v>613</v>
      </c>
      <c r="B223" t="s">
        <v>621</v>
      </c>
      <c r="C223" t="s">
        <v>364</v>
      </c>
      <c r="D223" t="s">
        <v>216</v>
      </c>
      <c r="E223" t="s">
        <v>569</v>
      </c>
    </row>
    <row r="224" spans="1:5">
      <c r="A224" t="s">
        <v>635</v>
      </c>
      <c r="B224" t="s">
        <v>622</v>
      </c>
      <c r="C224" t="s">
        <v>215</v>
      </c>
      <c r="D224" t="s">
        <v>216</v>
      </c>
    </row>
    <row r="225" spans="1:5">
      <c r="A225" t="s">
        <v>614</v>
      </c>
      <c r="B225" t="s">
        <v>623</v>
      </c>
      <c r="C225" t="s">
        <v>215</v>
      </c>
      <c r="D225" t="s">
        <v>216</v>
      </c>
    </row>
    <row r="226" spans="1:5">
      <c r="A226" t="s">
        <v>636</v>
      </c>
      <c r="B226" t="s">
        <v>624</v>
      </c>
      <c r="C226" t="s">
        <v>215</v>
      </c>
      <c r="D226" t="s">
        <v>216</v>
      </c>
    </row>
    <row r="227" spans="1:5">
      <c r="A227" t="s">
        <v>637</v>
      </c>
      <c r="B227" t="s">
        <v>595</v>
      </c>
      <c r="C227" t="s">
        <v>247</v>
      </c>
      <c r="D227" t="s">
        <v>225</v>
      </c>
    </row>
    <row r="228" spans="1:5">
      <c r="A228" t="s">
        <v>638</v>
      </c>
      <c r="B228" t="s">
        <v>629</v>
      </c>
      <c r="C228" t="s">
        <v>247</v>
      </c>
      <c r="D228" t="s">
        <v>225</v>
      </c>
    </row>
    <row r="229" spans="1:5">
      <c r="A229" t="s">
        <v>639</v>
      </c>
      <c r="B229" t="s">
        <v>627</v>
      </c>
      <c r="C229" t="s">
        <v>247</v>
      </c>
      <c r="D229" t="s">
        <v>225</v>
      </c>
    </row>
    <row r="230" spans="1:5">
      <c r="A230" t="s">
        <v>640</v>
      </c>
      <c r="B230" t="s">
        <v>597</v>
      </c>
      <c r="C230" t="s">
        <v>229</v>
      </c>
      <c r="D230" t="s">
        <v>225</v>
      </c>
    </row>
    <row r="231" spans="1:5">
      <c r="A231" t="s">
        <v>641</v>
      </c>
      <c r="B231" t="s">
        <v>628</v>
      </c>
      <c r="C231" t="s">
        <v>229</v>
      </c>
      <c r="D231" t="s">
        <v>225</v>
      </c>
    </row>
    <row r="232" spans="1:5">
      <c r="A232" t="s">
        <v>642</v>
      </c>
      <c r="B232" t="s">
        <v>625</v>
      </c>
      <c r="C232" t="s">
        <v>224</v>
      </c>
      <c r="D232" t="s">
        <v>225</v>
      </c>
    </row>
    <row r="233" spans="1:5">
      <c r="A233" t="s">
        <v>626</v>
      </c>
      <c r="B233" t="s">
        <v>599</v>
      </c>
      <c r="C233" t="s">
        <v>229</v>
      </c>
      <c r="D233" t="s">
        <v>225</v>
      </c>
    </row>
    <row r="234" spans="1:5">
      <c r="A234" t="s">
        <v>646</v>
      </c>
      <c r="B234" t="s">
        <v>645</v>
      </c>
      <c r="C234" t="s">
        <v>229</v>
      </c>
      <c r="D234" t="s">
        <v>225</v>
      </c>
    </row>
    <row r="235" spans="1:5" ht="18.75">
      <c r="A235" s="269" t="s">
        <v>847</v>
      </c>
      <c r="B235" s="269"/>
      <c r="C235" s="269"/>
      <c r="D235" s="269"/>
      <c r="E235" s="269"/>
    </row>
    <row r="236" spans="1:5" ht="105">
      <c r="A236" t="s">
        <v>850</v>
      </c>
      <c r="B236" t="s">
        <v>848</v>
      </c>
      <c r="C236" t="s">
        <v>247</v>
      </c>
      <c r="D236" t="s">
        <v>225</v>
      </c>
      <c r="E236" s="343" t="s">
        <v>854</v>
      </c>
    </row>
    <row r="237" spans="1:5" ht="105">
      <c r="A237" t="s">
        <v>852</v>
      </c>
      <c r="B237" t="s">
        <v>849</v>
      </c>
      <c r="C237" t="s">
        <v>247</v>
      </c>
      <c r="D237" t="s">
        <v>225</v>
      </c>
      <c r="E237" s="343" t="s">
        <v>854</v>
      </c>
    </row>
    <row r="238" spans="1:5" ht="105">
      <c r="A238" t="s">
        <v>853</v>
      </c>
      <c r="B238" t="s">
        <v>851</v>
      </c>
      <c r="C238" t="s">
        <v>247</v>
      </c>
      <c r="D238" t="s">
        <v>225</v>
      </c>
      <c r="E238" s="343" t="s">
        <v>854</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1" t="s">
        <v>122</v>
      </c>
      <c r="D9" s="532" t="s">
        <v>34</v>
      </c>
      <c r="E9" s="454" t="s">
        <v>121</v>
      </c>
      <c r="F9" s="454" t="s">
        <v>118</v>
      </c>
      <c r="G9" s="454" t="s">
        <v>1</v>
      </c>
      <c r="H9" s="454" t="s">
        <v>368</v>
      </c>
      <c r="I9" s="454" t="s">
        <v>3</v>
      </c>
      <c r="J9" s="454" t="s">
        <v>4</v>
      </c>
      <c r="K9" s="454" t="s">
        <v>5</v>
      </c>
      <c r="L9" s="454" t="s">
        <v>6</v>
      </c>
      <c r="M9" s="454" t="s">
        <v>7</v>
      </c>
      <c r="N9" s="454" t="s">
        <v>8</v>
      </c>
      <c r="O9" s="454"/>
      <c r="P9" s="454"/>
      <c r="Q9" s="454"/>
      <c r="R9" s="454" t="s">
        <v>9</v>
      </c>
      <c r="S9" s="532" t="s">
        <v>447</v>
      </c>
      <c r="T9" s="532" t="s">
        <v>116</v>
      </c>
      <c r="U9" s="454" t="s">
        <v>89</v>
      </c>
      <c r="V9" s="454" t="s">
        <v>12</v>
      </c>
      <c r="W9" s="454"/>
      <c r="X9" s="454" t="s">
        <v>14</v>
      </c>
      <c r="Y9" s="454" t="s">
        <v>441</v>
      </c>
    </row>
    <row r="10" spans="3:30" ht="31.5" customHeight="1">
      <c r="C10" s="552"/>
      <c r="D10" s="467"/>
      <c r="E10" s="454"/>
      <c r="F10" s="454"/>
      <c r="G10" s="454"/>
      <c r="H10" s="454"/>
      <c r="I10" s="454"/>
      <c r="J10" s="454"/>
      <c r="K10" s="454"/>
      <c r="L10" s="454"/>
      <c r="M10" s="454"/>
      <c r="N10" s="454" t="s">
        <v>15</v>
      </c>
      <c r="O10" s="454"/>
      <c r="P10" s="454"/>
      <c r="Q10" s="454" t="s">
        <v>16</v>
      </c>
      <c r="R10" s="454"/>
      <c r="S10" s="467"/>
      <c r="T10" s="467"/>
      <c r="U10" s="454"/>
      <c r="V10" s="454"/>
      <c r="W10" s="454"/>
      <c r="X10" s="454"/>
      <c r="Y10" s="454"/>
    </row>
    <row r="11" spans="3:30" ht="78.75" customHeight="1">
      <c r="C11" s="553"/>
      <c r="D11" s="453"/>
      <c r="E11" s="454"/>
      <c r="F11" s="454"/>
      <c r="G11" s="454"/>
      <c r="H11" s="454"/>
      <c r="I11" s="454"/>
      <c r="J11" s="454"/>
      <c r="K11" s="454"/>
      <c r="L11" s="454"/>
      <c r="M11" s="454"/>
      <c r="N11" s="27" t="s">
        <v>17</v>
      </c>
      <c r="O11" s="27" t="s">
        <v>18</v>
      </c>
      <c r="P11" s="27" t="s">
        <v>19</v>
      </c>
      <c r="Q11" s="454"/>
      <c r="R11" s="454"/>
      <c r="S11" s="453"/>
      <c r="T11" s="453"/>
      <c r="U11" s="454"/>
      <c r="V11" s="27" t="s">
        <v>20</v>
      </c>
      <c r="W11" s="27" t="s">
        <v>21</v>
      </c>
      <c r="X11" s="454"/>
      <c r="Y11" s="454"/>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password="F884" sheet="1" objects="1" scenarios="1"/>
  <mergeCells count="2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 ref="V9:W10"/>
    <mergeCell ref="T9:T11"/>
    <mergeCell ref="M9:M11"/>
    <mergeCell ref="N9:Q9"/>
    <mergeCell ref="U9:U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2" t="s">
        <v>119</v>
      </c>
      <c r="E9" s="454" t="s">
        <v>118</v>
      </c>
      <c r="F9" s="454" t="s">
        <v>1</v>
      </c>
      <c r="G9" s="454" t="s">
        <v>368</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14</v>
      </c>
      <c r="X9" s="454" t="s">
        <v>441</v>
      </c>
    </row>
    <row r="10" spans="4:30" ht="31.5" customHeight="1">
      <c r="D10" s="467"/>
      <c r="E10" s="454"/>
      <c r="F10" s="454"/>
      <c r="G10" s="454"/>
      <c r="H10" s="454"/>
      <c r="I10" s="454"/>
      <c r="J10" s="454"/>
      <c r="K10" s="454"/>
      <c r="L10" s="454"/>
      <c r="M10" s="454" t="s">
        <v>15</v>
      </c>
      <c r="N10" s="454"/>
      <c r="O10" s="454"/>
      <c r="P10" s="454" t="s">
        <v>16</v>
      </c>
      <c r="Q10" s="454"/>
      <c r="R10" s="467"/>
      <c r="S10" s="467"/>
      <c r="T10" s="454"/>
      <c r="U10" s="454"/>
      <c r="V10" s="454"/>
      <c r="W10" s="454"/>
      <c r="X10" s="454"/>
    </row>
    <row r="11" spans="4:30" ht="45">
      <c r="D11" s="453"/>
      <c r="E11" s="454"/>
      <c r="F11" s="454"/>
      <c r="G11" s="454"/>
      <c r="H11" s="454"/>
      <c r="I11" s="454"/>
      <c r="J11" s="454"/>
      <c r="K11" s="454"/>
      <c r="L11" s="454"/>
      <c r="M11" s="27" t="s">
        <v>17</v>
      </c>
      <c r="N11" s="27" t="s">
        <v>18</v>
      </c>
      <c r="O11" s="27" t="s">
        <v>19</v>
      </c>
      <c r="P11" s="454"/>
      <c r="Q11" s="454"/>
      <c r="R11" s="453"/>
      <c r="S11" s="453"/>
      <c r="T11" s="454"/>
      <c r="U11" s="27" t="s">
        <v>20</v>
      </c>
      <c r="V11" s="27" t="s">
        <v>21</v>
      </c>
      <c r="W11" s="454"/>
      <c r="X11" s="454"/>
    </row>
    <row r="12" spans="4:30" ht="17.25" customHeight="1">
      <c r="D12" s="72" t="s">
        <v>334</v>
      </c>
      <c r="E12" s="60" t="s">
        <v>858</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password="F884" sheet="1" objects="1" scenarios="1"/>
  <mergeCells count="19">
    <mergeCell ref="P10:P11"/>
    <mergeCell ref="F9:F11"/>
    <mergeCell ref="G9:G11"/>
    <mergeCell ref="H9:H11"/>
    <mergeCell ref="D9:D11"/>
    <mergeCell ref="I9:I11"/>
    <mergeCell ref="U9:V10"/>
    <mergeCell ref="X9:X11"/>
    <mergeCell ref="W9:W11"/>
    <mergeCell ref="T9:T11"/>
    <mergeCell ref="E9:E11"/>
    <mergeCell ref="S9:S11"/>
    <mergeCell ref="J9:J11"/>
    <mergeCell ref="K9:K11"/>
    <mergeCell ref="L9:L11"/>
    <mergeCell ref="R9:R11"/>
    <mergeCell ref="M9:P9"/>
    <mergeCell ref="Q9:Q11"/>
    <mergeCell ref="M10:O10"/>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5" t="s">
        <v>375</v>
      </c>
      <c r="F9" s="456"/>
      <c r="G9" s="456"/>
      <c r="H9" s="456"/>
      <c r="I9" s="457"/>
      <c r="J9" s="17"/>
    </row>
    <row r="10" spans="5:10">
      <c r="E10" s="532" t="s">
        <v>119</v>
      </c>
      <c r="F10" s="532" t="s">
        <v>126</v>
      </c>
      <c r="G10" s="532" t="s">
        <v>127</v>
      </c>
      <c r="H10" s="532" t="s">
        <v>325</v>
      </c>
      <c r="I10" s="532" t="s">
        <v>326</v>
      </c>
      <c r="J10" s="17"/>
    </row>
    <row r="11" spans="5:10">
      <c r="E11" s="554"/>
      <c r="F11" s="467"/>
      <c r="G11" s="467"/>
      <c r="H11" s="467"/>
      <c r="I11" s="467"/>
      <c r="J11" s="17"/>
    </row>
    <row r="12" spans="5:10">
      <c r="E12" s="555"/>
      <c r="F12" s="453"/>
      <c r="G12" s="453"/>
      <c r="H12" s="453"/>
      <c r="I12" s="453"/>
      <c r="J12" s="17"/>
    </row>
    <row r="13" spans="5:10" ht="28.5" hidden="1" customHeight="1">
      <c r="E13" s="53"/>
      <c r="F13" s="13"/>
      <c r="G13" s="62"/>
      <c r="H13" s="125"/>
      <c r="I13" s="70"/>
      <c r="J13" s="17"/>
    </row>
    <row r="14" spans="5:10" ht="25.5" customHeight="1">
      <c r="E14" s="34"/>
      <c r="F14" s="35"/>
      <c r="G14" s="35"/>
      <c r="H14" s="35"/>
      <c r="I14" s="208" t="s">
        <v>390</v>
      </c>
      <c r="J14" s="17"/>
    </row>
  </sheetData>
  <sheetProtection password="F884"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8" t="s">
        <v>370</v>
      </c>
      <c r="E9" s="559"/>
      <c r="F9" s="559"/>
      <c r="G9" s="559"/>
      <c r="H9" s="560"/>
    </row>
    <row r="10" spans="4:9">
      <c r="D10" s="532" t="s">
        <v>119</v>
      </c>
      <c r="E10" s="532" t="s">
        <v>546</v>
      </c>
      <c r="F10" s="532" t="s">
        <v>128</v>
      </c>
      <c r="G10" s="532" t="s">
        <v>129</v>
      </c>
      <c r="H10" s="532" t="s">
        <v>130</v>
      </c>
    </row>
    <row r="11" spans="4:9">
      <c r="D11" s="556"/>
      <c r="E11" s="556"/>
      <c r="F11" s="467"/>
      <c r="G11" s="467"/>
      <c r="H11" s="467"/>
    </row>
    <row r="12" spans="4:9">
      <c r="D12" s="557"/>
      <c r="E12" s="557"/>
      <c r="F12" s="453"/>
      <c r="G12" s="453"/>
      <c r="H12" s="453"/>
    </row>
    <row r="13" spans="4:9" hidden="1">
      <c r="D13" s="270"/>
      <c r="E13" s="62"/>
      <c r="F13" s="62"/>
      <c r="G13" s="81"/>
      <c r="H13" s="82"/>
    </row>
    <row r="14" spans="4:9" ht="24.75" customHeight="1">
      <c r="D14" s="2"/>
      <c r="E14" s="3"/>
      <c r="F14" s="35"/>
      <c r="G14" s="35"/>
      <c r="H14" s="208" t="s">
        <v>391</v>
      </c>
    </row>
  </sheetData>
  <sheetProtection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5" t="s">
        <v>371</v>
      </c>
      <c r="F9" s="456"/>
      <c r="G9" s="456"/>
      <c r="H9" s="456"/>
      <c r="I9" s="83"/>
    </row>
    <row r="10" spans="5:9">
      <c r="E10" s="532" t="s">
        <v>119</v>
      </c>
      <c r="F10" s="532" t="s">
        <v>126</v>
      </c>
      <c r="G10" s="532" t="s">
        <v>127</v>
      </c>
      <c r="H10" s="532" t="s">
        <v>131</v>
      </c>
      <c r="I10" s="561" t="s">
        <v>327</v>
      </c>
    </row>
    <row r="11" spans="5:9">
      <c r="E11" s="556"/>
      <c r="F11" s="467"/>
      <c r="G11" s="467"/>
      <c r="H11" s="467"/>
      <c r="I11" s="562"/>
    </row>
    <row r="12" spans="5:9">
      <c r="E12" s="557"/>
      <c r="F12" s="453"/>
      <c r="G12" s="453"/>
      <c r="H12" s="453"/>
      <c r="I12" s="563"/>
    </row>
    <row r="13" spans="5:9" hidden="1">
      <c r="E13" s="53"/>
      <c r="F13" s="13"/>
      <c r="G13" s="81"/>
      <c r="H13" s="81"/>
      <c r="I13" s="84"/>
    </row>
    <row r="14" spans="5:9" ht="24.75" customHeight="1">
      <c r="E14" s="2"/>
      <c r="F14" s="35"/>
      <c r="G14" s="35"/>
      <c r="H14" s="35"/>
      <c r="I14" s="208" t="s">
        <v>392</v>
      </c>
    </row>
  </sheetData>
  <sheetProtection password="F884"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D7" zoomScale="85" zoomScaleNormal="85" workbookViewId="0">
      <selection activeCell="Z15" sqref="Z15"/>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2" t="s">
        <v>119</v>
      </c>
      <c r="F9" s="532" t="s">
        <v>118</v>
      </c>
      <c r="G9" s="532" t="s">
        <v>1</v>
      </c>
      <c r="H9" s="532" t="s">
        <v>3</v>
      </c>
      <c r="I9" s="532" t="s">
        <v>4</v>
      </c>
      <c r="J9" s="532" t="s">
        <v>5</v>
      </c>
      <c r="K9" s="532" t="s">
        <v>6</v>
      </c>
      <c r="L9" s="532" t="s">
        <v>7</v>
      </c>
      <c r="M9" s="451" t="s">
        <v>8</v>
      </c>
      <c r="N9" s="533"/>
      <c r="O9" s="533"/>
      <c r="P9" s="452"/>
      <c r="Q9" s="532" t="s">
        <v>9</v>
      </c>
      <c r="R9" s="532" t="s">
        <v>447</v>
      </c>
      <c r="S9" s="532" t="s">
        <v>116</v>
      </c>
      <c r="T9" s="532" t="s">
        <v>125</v>
      </c>
      <c r="U9" s="492" t="s">
        <v>12</v>
      </c>
      <c r="V9" s="493"/>
      <c r="W9" s="492" t="s">
        <v>13</v>
      </c>
      <c r="X9" s="493"/>
      <c r="Y9" s="532" t="s">
        <v>14</v>
      </c>
      <c r="Z9" s="454" t="s">
        <v>441</v>
      </c>
      <c r="AA9" s="532" t="s">
        <v>459</v>
      </c>
    </row>
    <row r="10" spans="5:45" ht="31.5" customHeight="1">
      <c r="E10" s="467"/>
      <c r="F10" s="498"/>
      <c r="G10" s="467"/>
      <c r="H10" s="467"/>
      <c r="I10" s="467"/>
      <c r="J10" s="467"/>
      <c r="K10" s="467"/>
      <c r="L10" s="467"/>
      <c r="M10" s="451" t="s">
        <v>117</v>
      </c>
      <c r="N10" s="462"/>
      <c r="O10" s="463"/>
      <c r="P10" s="532" t="s">
        <v>16</v>
      </c>
      <c r="Q10" s="467"/>
      <c r="R10" s="467"/>
      <c r="S10" s="467"/>
      <c r="T10" s="467"/>
      <c r="U10" s="449"/>
      <c r="V10" s="450"/>
      <c r="W10" s="449"/>
      <c r="X10" s="450"/>
      <c r="Y10" s="467"/>
      <c r="Z10" s="454"/>
      <c r="AA10" s="467"/>
    </row>
    <row r="11" spans="5:45" ht="78.75" customHeight="1">
      <c r="E11" s="453"/>
      <c r="F11" s="499"/>
      <c r="G11" s="453"/>
      <c r="H11" s="453"/>
      <c r="I11" s="453"/>
      <c r="J11" s="453"/>
      <c r="K11" s="453"/>
      <c r="L11" s="453"/>
      <c r="M11" s="27" t="s">
        <v>123</v>
      </c>
      <c r="N11" s="27" t="s">
        <v>18</v>
      </c>
      <c r="O11" s="27" t="s">
        <v>19</v>
      </c>
      <c r="P11" s="453"/>
      <c r="Q11" s="453"/>
      <c r="R11" s="453"/>
      <c r="S11" s="453"/>
      <c r="T11" s="453"/>
      <c r="U11" s="27" t="s">
        <v>20</v>
      </c>
      <c r="V11" s="27" t="s">
        <v>21</v>
      </c>
      <c r="W11" s="27" t="s">
        <v>20</v>
      </c>
      <c r="X11" s="27" t="s">
        <v>21</v>
      </c>
      <c r="Y11" s="453"/>
      <c r="Z11" s="454"/>
      <c r="AA11" s="453"/>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71" t="s">
        <v>879</v>
      </c>
      <c r="G15" s="372" t="s">
        <v>882</v>
      </c>
      <c r="H15" s="38">
        <v>0</v>
      </c>
      <c r="I15" s="38"/>
      <c r="J15" s="38"/>
      <c r="K15" s="370">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0"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71" t="s">
        <v>880</v>
      </c>
      <c r="G16" s="372" t="s">
        <v>883</v>
      </c>
      <c r="H16" s="38">
        <v>0</v>
      </c>
      <c r="I16" s="38"/>
      <c r="J16" s="38"/>
      <c r="K16" s="370">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0"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71" t="s">
        <v>881</v>
      </c>
      <c r="G17" s="372" t="s">
        <v>884</v>
      </c>
      <c r="H17" s="38">
        <v>0</v>
      </c>
      <c r="I17" s="38"/>
      <c r="J17" s="38"/>
      <c r="K17" s="370">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0"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password="F884" sheet="1" objects="1" scenarios="1"/>
  <mergeCells count="20">
    <mergeCell ref="S9:S11"/>
    <mergeCell ref="R9:R11"/>
    <mergeCell ref="I9:I11"/>
    <mergeCell ref="M10:O10"/>
    <mergeCell ref="P10:P11"/>
    <mergeCell ref="J9:J11"/>
    <mergeCell ref="K9:K11"/>
    <mergeCell ref="L9:L11"/>
    <mergeCell ref="M9:P9"/>
    <mergeCell ref="E9:E11"/>
    <mergeCell ref="F9:F11"/>
    <mergeCell ref="G9:G11"/>
    <mergeCell ref="H9:H11"/>
    <mergeCell ref="Q9:Q11"/>
    <mergeCell ref="T9:T11"/>
    <mergeCell ref="U9:V10"/>
    <mergeCell ref="W9:X10"/>
    <mergeCell ref="Y9:Y11"/>
    <mergeCell ref="AA9:AA11"/>
    <mergeCell ref="Z9:Z11"/>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Q15:R17 M15:N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0]!opentextblock">
                <anchor moveWithCells="1" sizeWithCells="1">
                  <from>
                    <xdr:col>25</xdr:col>
                    <xdr:colOff>47625</xdr:colOff>
                    <xdr:row>14</xdr:row>
                    <xdr:rowOff>47625</xdr:rowOff>
                  </from>
                  <to>
                    <xdr:col>25</xdr:col>
                    <xdr:colOff>1047750</xdr:colOff>
                    <xdr:row>14</xdr:row>
                    <xdr:rowOff>209550</xdr:rowOff>
                  </to>
                </anchor>
              </controlPr>
            </control>
          </mc:Choice>
        </mc:AlternateContent>
        <mc:AlternateContent xmlns:mc="http://schemas.openxmlformats.org/markup-compatibility/2006">
          <mc:Choice Requires="x14">
            <control shapeId="5122"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5123"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abSelected="1" topLeftCell="D7" workbookViewId="0">
      <selection activeCell="E22" sqref="E22"/>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598</v>
      </c>
    </row>
    <row r="2" spans="5:27" ht="20.25" hidden="1" customHeight="1">
      <c r="F2" t="s">
        <v>615</v>
      </c>
      <c r="G2" t="s">
        <v>616</v>
      </c>
      <c r="H2" t="s">
        <v>617</v>
      </c>
      <c r="J2" t="s">
        <v>618</v>
      </c>
      <c r="K2" t="s">
        <v>619</v>
      </c>
      <c r="L2" t="s">
        <v>620</v>
      </c>
      <c r="M2" t="s">
        <v>621</v>
      </c>
      <c r="N2" t="s">
        <v>622</v>
      </c>
      <c r="O2" t="s">
        <v>623</v>
      </c>
      <c r="P2" t="s">
        <v>624</v>
      </c>
      <c r="Q2" t="s">
        <v>595</v>
      </c>
      <c r="R2" t="s">
        <v>629</v>
      </c>
      <c r="S2" t="s">
        <v>627</v>
      </c>
      <c r="T2" t="s">
        <v>597</v>
      </c>
      <c r="U2" t="s">
        <v>628</v>
      </c>
      <c r="V2" t="s">
        <v>625</v>
      </c>
    </row>
    <row r="3" spans="5:27" ht="15" hidden="1" customHeight="1">
      <c r="AA3" s="303" t="s">
        <v>600</v>
      </c>
    </row>
    <row r="4" spans="5:27" ht="15.75" hidden="1" customHeight="1">
      <c r="AA4" s="303" t="s">
        <v>601</v>
      </c>
    </row>
    <row r="5" spans="5:27" ht="13.5" hidden="1" customHeight="1">
      <c r="AA5" s="303" t="s">
        <v>602</v>
      </c>
    </row>
    <row r="6" spans="5:27" ht="17.25" hidden="1" customHeight="1">
      <c r="AA6" s="303" t="s">
        <v>603</v>
      </c>
    </row>
    <row r="7" spans="5:27">
      <c r="F7" s="538"/>
      <c r="G7" s="538"/>
      <c r="H7" s="538"/>
      <c r="I7" s="63"/>
      <c r="AA7" s="303" t="s">
        <v>604</v>
      </c>
    </row>
    <row r="8" spans="5:27">
      <c r="F8" s="539"/>
      <c r="G8" s="539"/>
      <c r="H8" s="539"/>
      <c r="I8" s="63"/>
      <c r="AA8" s="303" t="s">
        <v>605</v>
      </c>
    </row>
    <row r="9" spans="5:27" ht="60" customHeight="1">
      <c r="E9" s="532" t="s">
        <v>114</v>
      </c>
      <c r="F9" s="451" t="s">
        <v>587</v>
      </c>
      <c r="G9" s="533"/>
      <c r="H9" s="533"/>
      <c r="I9" s="533"/>
      <c r="J9" s="533"/>
      <c r="K9" s="452"/>
      <c r="L9" s="451" t="s">
        <v>592</v>
      </c>
      <c r="M9" s="533"/>
      <c r="N9" s="533"/>
      <c r="O9" s="533"/>
      <c r="P9" s="452"/>
      <c r="Q9" s="537" t="s">
        <v>593</v>
      </c>
      <c r="R9" s="537"/>
      <c r="S9" s="537"/>
      <c r="T9" s="537"/>
      <c r="U9" s="537"/>
      <c r="V9" s="454" t="s">
        <v>625</v>
      </c>
      <c r="AA9" s="303" t="s">
        <v>606</v>
      </c>
    </row>
    <row r="10" spans="5:27" ht="14.25" customHeight="1">
      <c r="E10" s="467"/>
      <c r="F10" s="454" t="s">
        <v>588</v>
      </c>
      <c r="G10" s="454" t="s">
        <v>589</v>
      </c>
      <c r="H10" s="536" t="s">
        <v>590</v>
      </c>
      <c r="I10" s="27"/>
      <c r="J10" s="454" t="s">
        <v>591</v>
      </c>
      <c r="K10" s="534" t="s">
        <v>611</v>
      </c>
      <c r="L10" s="454" t="s">
        <v>588</v>
      </c>
      <c r="M10" s="454" t="s">
        <v>589</v>
      </c>
      <c r="N10" s="536" t="s">
        <v>590</v>
      </c>
      <c r="O10" s="454" t="s">
        <v>591</v>
      </c>
      <c r="P10" s="534" t="s">
        <v>611</v>
      </c>
      <c r="Q10" s="454" t="s">
        <v>594</v>
      </c>
      <c r="R10" s="454"/>
      <c r="S10" s="454"/>
      <c r="T10" s="454"/>
      <c r="U10" s="454"/>
      <c r="V10" s="454"/>
      <c r="AA10" s="303" t="s">
        <v>607</v>
      </c>
    </row>
    <row r="11" spans="5:27" ht="47.25" customHeight="1">
      <c r="E11" s="453"/>
      <c r="F11" s="454"/>
      <c r="G11" s="454"/>
      <c r="H11" s="536"/>
      <c r="I11" s="27"/>
      <c r="J11" s="454"/>
      <c r="K11" s="535"/>
      <c r="L11" s="454"/>
      <c r="M11" s="454"/>
      <c r="N11" s="536"/>
      <c r="O11" s="454"/>
      <c r="P11" s="535"/>
      <c r="Q11" s="298" t="s">
        <v>595</v>
      </c>
      <c r="R11" s="298" t="s">
        <v>596</v>
      </c>
      <c r="S11" s="307" t="s">
        <v>627</v>
      </c>
      <c r="T11" s="298" t="s">
        <v>597</v>
      </c>
      <c r="U11" s="298" t="s">
        <v>628</v>
      </c>
      <c r="V11" s="454"/>
      <c r="AA11" s="303" t="s">
        <v>608</v>
      </c>
    </row>
    <row r="12" spans="5:27">
      <c r="E12" s="301"/>
      <c r="F12" s="541" t="s">
        <v>609</v>
      </c>
      <c r="G12" s="541"/>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40"/>
      <c r="G14" s="540"/>
      <c r="H14" s="540"/>
      <c r="I14" s="3"/>
      <c r="J14" s="35"/>
      <c r="K14" s="35"/>
      <c r="L14" s="35"/>
      <c r="M14" s="35"/>
      <c r="N14" s="35"/>
      <c r="O14" s="35"/>
      <c r="P14" s="35"/>
      <c r="Q14" s="35"/>
      <c r="R14" s="35"/>
      <c r="S14" s="35"/>
      <c r="T14" s="35"/>
      <c r="U14" s="35"/>
      <c r="V14" s="36"/>
    </row>
    <row r="15" spans="5:27" ht="24.75" customHeight="1">
      <c r="E15" s="45">
        <v>1</v>
      </c>
      <c r="F15" s="371" t="s">
        <v>870</v>
      </c>
      <c r="G15" s="371" t="s">
        <v>874</v>
      </c>
      <c r="H15" s="207"/>
      <c r="I15" s="306"/>
      <c r="J15" s="373" t="s">
        <v>600</v>
      </c>
      <c r="K15" s="387"/>
      <c r="L15" s="371" t="s">
        <v>868</v>
      </c>
      <c r="M15" s="371" t="s">
        <v>869</v>
      </c>
      <c r="N15" s="207"/>
      <c r="O15" s="374" t="s">
        <v>600</v>
      </c>
      <c r="P15" s="387"/>
      <c r="Q15" s="375">
        <v>20</v>
      </c>
      <c r="R15" s="375">
        <v>20</v>
      </c>
      <c r="S15" s="375"/>
      <c r="T15" s="376" t="s">
        <v>93</v>
      </c>
      <c r="U15" s="376" t="s">
        <v>93</v>
      </c>
      <c r="V15" s="377" t="s">
        <v>878</v>
      </c>
    </row>
    <row r="16" spans="5:27" ht="24.75" customHeight="1">
      <c r="E16" s="45">
        <v>2</v>
      </c>
      <c r="F16" s="371" t="s">
        <v>871</v>
      </c>
      <c r="G16" s="371" t="s">
        <v>875</v>
      </c>
      <c r="H16" s="207"/>
      <c r="I16" s="306"/>
      <c r="J16" s="373" t="s">
        <v>600</v>
      </c>
      <c r="K16" s="387"/>
      <c r="L16" s="371" t="s">
        <v>868</v>
      </c>
      <c r="M16" s="371" t="s">
        <v>869</v>
      </c>
      <c r="N16" s="207"/>
      <c r="O16" s="374" t="s">
        <v>600</v>
      </c>
      <c r="P16" s="387"/>
      <c r="Q16" s="375">
        <v>80</v>
      </c>
      <c r="R16" s="375">
        <v>80</v>
      </c>
      <c r="S16" s="375"/>
      <c r="T16" s="376" t="s">
        <v>93</v>
      </c>
      <c r="U16" s="376" t="s">
        <v>93</v>
      </c>
      <c r="V16" s="377" t="s">
        <v>878</v>
      </c>
    </row>
    <row r="17" spans="5:22" ht="24.75" customHeight="1">
      <c r="E17" s="45">
        <v>3</v>
      </c>
      <c r="F17" s="371" t="s">
        <v>872</v>
      </c>
      <c r="G17" s="371" t="s">
        <v>876</v>
      </c>
      <c r="H17" s="207"/>
      <c r="I17" s="306"/>
      <c r="J17" s="373" t="s">
        <v>600</v>
      </c>
      <c r="K17" s="387"/>
      <c r="L17" s="371" t="s">
        <v>868</v>
      </c>
      <c r="M17" s="371" t="s">
        <v>869</v>
      </c>
      <c r="N17" s="207"/>
      <c r="O17" s="374" t="s">
        <v>600</v>
      </c>
      <c r="P17" s="387"/>
      <c r="Q17" s="375"/>
      <c r="R17" s="375"/>
      <c r="S17" s="375"/>
      <c r="T17" s="376" t="s">
        <v>93</v>
      </c>
      <c r="U17" s="376" t="s">
        <v>93</v>
      </c>
      <c r="V17" s="377" t="s">
        <v>878</v>
      </c>
    </row>
    <row r="18" spans="5:22" ht="24.75" customHeight="1">
      <c r="E18" s="45">
        <v>4</v>
      </c>
      <c r="F18" s="371" t="s">
        <v>873</v>
      </c>
      <c r="G18" s="371" t="s">
        <v>877</v>
      </c>
      <c r="H18" s="207"/>
      <c r="I18" s="306"/>
      <c r="J18" s="373" t="s">
        <v>600</v>
      </c>
      <c r="K18" s="387"/>
      <c r="L18" s="371" t="s">
        <v>868</v>
      </c>
      <c r="M18" s="371" t="s">
        <v>869</v>
      </c>
      <c r="N18" s="207"/>
      <c r="O18" s="374" t="s">
        <v>600</v>
      </c>
      <c r="P18" s="387"/>
      <c r="Q18" s="375"/>
      <c r="R18" s="375"/>
      <c r="S18" s="375"/>
      <c r="T18" s="376" t="s">
        <v>93</v>
      </c>
      <c r="U18" s="376" t="s">
        <v>93</v>
      </c>
      <c r="V18" s="377" t="s">
        <v>878</v>
      </c>
    </row>
  </sheetData>
  <sheetProtection password="F884" sheet="1" objects="1" scenarios="1"/>
  <dataConsolidate/>
  <mergeCells count="19">
    <mergeCell ref="F7:H8"/>
    <mergeCell ref="F14:H14"/>
    <mergeCell ref="E9:E11"/>
    <mergeCell ref="F10:F11"/>
    <mergeCell ref="G10:G11"/>
    <mergeCell ref="H10:H11"/>
    <mergeCell ref="F12:G12"/>
    <mergeCell ref="K10:K11"/>
    <mergeCell ref="F9:K9"/>
    <mergeCell ref="P10:P11"/>
    <mergeCell ref="L9:P9"/>
    <mergeCell ref="V9:V11"/>
    <mergeCell ref="L10:L11"/>
    <mergeCell ref="M10:M11"/>
    <mergeCell ref="N10:N11"/>
    <mergeCell ref="O10:O11"/>
    <mergeCell ref="Q9:U9"/>
    <mergeCell ref="Q10:U10"/>
    <mergeCell ref="J10:J11"/>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5:O18 J15:J18 O13"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124</v>
      </c>
      <c r="T9" s="454" t="s">
        <v>89</v>
      </c>
      <c r="U9" s="454" t="s">
        <v>12</v>
      </c>
      <c r="V9" s="454"/>
      <c r="W9" s="454" t="s">
        <v>13</v>
      </c>
      <c r="X9" s="454"/>
      <c r="Y9" s="454" t="s">
        <v>14</v>
      </c>
      <c r="Z9" s="454" t="s">
        <v>441</v>
      </c>
      <c r="AA9" s="532" t="s">
        <v>459</v>
      </c>
    </row>
    <row r="10" spans="5: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row>
    <row r="11" spans="5: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row>
    <row r="12" spans="5:45" s="244" customFormat="1" ht="19.5" customHeight="1">
      <c r="E12" s="8" t="s">
        <v>72</v>
      </c>
      <c r="F12" s="542" t="s">
        <v>29</v>
      </c>
      <c r="G12" s="543"/>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1">
    <mergeCell ref="AA9:AA11"/>
    <mergeCell ref="E9:E11"/>
    <mergeCell ref="F9:F11"/>
    <mergeCell ref="G9:G11"/>
    <mergeCell ref="H9:H11"/>
    <mergeCell ref="I9:I11"/>
    <mergeCell ref="Z9:Z11"/>
    <mergeCell ref="Q9:Q11"/>
    <mergeCell ref="R9:R11"/>
    <mergeCell ref="U9:V10"/>
    <mergeCell ref="W9:X10"/>
    <mergeCell ref="Y9:Y11"/>
    <mergeCell ref="T9:T11"/>
    <mergeCell ref="S9:S11"/>
    <mergeCell ref="F12:G12"/>
    <mergeCell ref="M10:O10"/>
    <mergeCell ref="P10:P11"/>
    <mergeCell ref="J9:J11"/>
    <mergeCell ref="K9:K11"/>
    <mergeCell ref="L9:L11"/>
    <mergeCell ref="M9:P9"/>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2" t="s">
        <v>119</v>
      </c>
      <c r="F9" s="454" t="s">
        <v>118</v>
      </c>
      <c r="G9" s="454" t="s">
        <v>1</v>
      </c>
      <c r="H9" s="454" t="s">
        <v>3</v>
      </c>
      <c r="I9" s="454" t="s">
        <v>4</v>
      </c>
      <c r="J9" s="454" t="s">
        <v>5</v>
      </c>
      <c r="K9" s="454" t="s">
        <v>6</v>
      </c>
      <c r="L9" s="454" t="s">
        <v>7</v>
      </c>
      <c r="M9" s="454" t="s">
        <v>8</v>
      </c>
      <c r="N9" s="454"/>
      <c r="O9" s="454"/>
      <c r="P9" s="454"/>
      <c r="Q9" s="454" t="s">
        <v>9</v>
      </c>
      <c r="R9" s="532" t="s">
        <v>447</v>
      </c>
      <c r="S9" s="532" t="s">
        <v>116</v>
      </c>
      <c r="T9" s="454" t="s">
        <v>89</v>
      </c>
      <c r="U9" s="454" t="s">
        <v>12</v>
      </c>
      <c r="V9" s="454"/>
      <c r="W9" s="454" t="s">
        <v>13</v>
      </c>
      <c r="X9" s="454"/>
      <c r="Y9" s="454" t="s">
        <v>14</v>
      </c>
      <c r="Z9" s="454" t="s">
        <v>441</v>
      </c>
      <c r="AA9" s="532" t="s">
        <v>459</v>
      </c>
      <c r="AR9" t="s">
        <v>337</v>
      </c>
    </row>
    <row r="10" spans="5:45" ht="31.5" customHeight="1">
      <c r="E10" s="467"/>
      <c r="F10" s="454"/>
      <c r="G10" s="454"/>
      <c r="H10" s="454"/>
      <c r="I10" s="454"/>
      <c r="J10" s="454"/>
      <c r="K10" s="454"/>
      <c r="L10" s="454"/>
      <c r="M10" s="454" t="s">
        <v>15</v>
      </c>
      <c r="N10" s="454"/>
      <c r="O10" s="454"/>
      <c r="P10" s="454" t="s">
        <v>16</v>
      </c>
      <c r="Q10" s="454"/>
      <c r="R10" s="467"/>
      <c r="S10" s="467"/>
      <c r="T10" s="454"/>
      <c r="U10" s="454"/>
      <c r="V10" s="454"/>
      <c r="W10" s="454"/>
      <c r="X10" s="454"/>
      <c r="Y10" s="454"/>
      <c r="Z10" s="454"/>
      <c r="AA10" s="467"/>
      <c r="AR10" t="s">
        <v>338</v>
      </c>
    </row>
    <row r="11" spans="5:45" ht="78.75" customHeight="1">
      <c r="E11" s="453"/>
      <c r="F11" s="454"/>
      <c r="G11" s="454"/>
      <c r="H11" s="454"/>
      <c r="I11" s="454"/>
      <c r="J11" s="454"/>
      <c r="K11" s="454"/>
      <c r="L11" s="454"/>
      <c r="M11" s="27" t="s">
        <v>17</v>
      </c>
      <c r="N11" s="27" t="s">
        <v>18</v>
      </c>
      <c r="O11" s="27" t="s">
        <v>19</v>
      </c>
      <c r="P11" s="454"/>
      <c r="Q11" s="454"/>
      <c r="R11" s="453"/>
      <c r="S11" s="453"/>
      <c r="T11" s="454"/>
      <c r="U11" s="27" t="s">
        <v>20</v>
      </c>
      <c r="V11" s="27" t="s">
        <v>21</v>
      </c>
      <c r="W11" s="27" t="s">
        <v>20</v>
      </c>
      <c r="X11" s="27" t="s">
        <v>21</v>
      </c>
      <c r="Y11" s="454"/>
      <c r="Z11" s="454"/>
      <c r="AA11" s="453"/>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K9:K11"/>
    <mergeCell ref="L9:L11"/>
    <mergeCell ref="M9:P9"/>
    <mergeCell ref="AA9:AA11"/>
    <mergeCell ref="Z9:Z11"/>
    <mergeCell ref="U9:V10"/>
    <mergeCell ref="W9:X10"/>
    <mergeCell ref="Y9:Y11"/>
    <mergeCell ref="T9:T11"/>
    <mergeCell ref="S9:S11"/>
    <mergeCell ref="Q9:Q11"/>
    <mergeCell ref="R9:R11"/>
    <mergeCell ref="M10:O10"/>
    <mergeCell ref="P10:P11"/>
    <mergeCell ref="J9:J11"/>
    <mergeCell ref="E9:E11"/>
    <mergeCell ref="F9:F11"/>
    <mergeCell ref="G9:G11"/>
    <mergeCell ref="H9:H11"/>
    <mergeCell ref="I9:I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2025-06-18T06:44:30Z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55c637c6-248c-4cf1-a666-ab97c895aaed</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